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53222"/>
  <mc:AlternateContent xmlns:mc="http://schemas.openxmlformats.org/markup-compatibility/2006">
    <mc:Choice Requires="x15">
      <x15ac:absPath xmlns:x15ac="http://schemas.microsoft.com/office/spreadsheetml/2010/11/ac" url="V:\Corporate Services\Medical Directorate\FHS-secure\1 PCCT\Pharmacy\Unplanned Closure of Community Pharmacies\CP Website updates\"/>
    </mc:Choice>
  </mc:AlternateContent>
  <bookViews>
    <workbookView xWindow="0" yWindow="0" windowWidth="19200" windowHeight="7300"/>
  </bookViews>
  <sheets>
    <sheet name="Closure Data" sheetId="1" r:id="rId1"/>
    <sheet name="TABLES" sheetId="16" r:id="rId2"/>
    <sheet name="Pharmaceutical List" sheetId="15" r:id="rId3"/>
    <sheet name="Q" sheetId="14" r:id="rId4"/>
  </sheets>
  <externalReferences>
    <externalReference r:id="rId5"/>
    <externalReference r:id="rId6"/>
  </externalReferences>
  <definedNames>
    <definedName name="_xlnm._FilterDatabase" localSheetId="0" hidden="1">'Closure Data'!$A$1:$Q$558</definedName>
    <definedName name="_GoBack" localSheetId="0">'Closure Data'!#REF!</definedName>
    <definedName name="ADVAMCE">TABLES!#REF!</definedName>
    <definedName name="ADVANCE">TABLES!$F$11:$F$12</definedName>
    <definedName name="C.REASON">TABLES!$K$2:$K$14</definedName>
    <definedName name="CONTRACTOR">#REF!</definedName>
    <definedName name="CP">TABLES!$A$2:$C$146</definedName>
    <definedName name="NAME" localSheetId="2">[1]!Table1[[#All],[STD Name]:[PharmPROPRIETOR]]</definedName>
    <definedName name="NAME">#REF!</definedName>
    <definedName name="owssvr_1" localSheetId="2" hidden="1">'Pharmaceutical List'!$A$1:$K$136</definedName>
    <definedName name="STD.NAME">TABLES!$A$2:$A$146</definedName>
    <definedName name="x">[2]TABLES!$A$2:$A$146</definedName>
  </definedNames>
  <calcPr calcId="152511"/>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2" i="1" l="1"/>
  <c r="P482" i="1" s="1"/>
  <c r="N482" i="1"/>
  <c r="I482" i="1"/>
  <c r="J482" i="1" s="1"/>
  <c r="G482" i="1"/>
  <c r="F482" i="1"/>
  <c r="E482" i="1"/>
  <c r="D482" i="1"/>
  <c r="C482" i="1"/>
  <c r="I472" i="1" l="1"/>
  <c r="C439" i="1" l="1"/>
  <c r="O434" i="1" l="1"/>
  <c r="P434" i="1" s="1"/>
  <c r="N434" i="1"/>
  <c r="I434" i="1"/>
  <c r="J434" i="1" s="1"/>
  <c r="G434" i="1"/>
  <c r="F434" i="1"/>
  <c r="E434" i="1"/>
  <c r="D434" i="1"/>
  <c r="C434" i="1"/>
  <c r="O429" i="1" l="1"/>
  <c r="P429" i="1" s="1"/>
  <c r="N429" i="1"/>
  <c r="I429" i="1"/>
  <c r="J429" i="1" s="1"/>
  <c r="G429" i="1"/>
  <c r="F429" i="1"/>
  <c r="E429" i="1"/>
  <c r="D429" i="1"/>
  <c r="C429" i="1"/>
  <c r="O427" i="1"/>
  <c r="P427" i="1"/>
  <c r="N427" i="1"/>
  <c r="I427" i="1"/>
  <c r="J427" i="1" s="1"/>
  <c r="G427" i="1"/>
  <c r="F427" i="1"/>
  <c r="E427" i="1"/>
  <c r="D427" i="1"/>
  <c r="C427" i="1"/>
  <c r="O415" i="1"/>
  <c r="P415" i="1" s="1"/>
  <c r="N415" i="1"/>
  <c r="I415" i="1"/>
  <c r="J415" i="1" s="1"/>
  <c r="G415" i="1"/>
  <c r="F415" i="1"/>
  <c r="E415" i="1"/>
  <c r="D415" i="1"/>
  <c r="C415" i="1"/>
  <c r="O414" i="1"/>
  <c r="P414" i="1" s="1"/>
  <c r="N414" i="1"/>
  <c r="I414" i="1"/>
  <c r="J414" i="1" s="1"/>
  <c r="G414" i="1"/>
  <c r="F414" i="1"/>
  <c r="E414" i="1"/>
  <c r="D414" i="1"/>
  <c r="C414" i="1"/>
  <c r="O399" i="1"/>
  <c r="P399" i="1" s="1"/>
  <c r="N399" i="1"/>
  <c r="I399" i="1"/>
  <c r="J399" i="1" s="1"/>
  <c r="G399" i="1"/>
  <c r="F399" i="1"/>
  <c r="E399" i="1"/>
  <c r="D399" i="1"/>
  <c r="C399" i="1"/>
  <c r="O391" i="1"/>
  <c r="P391" i="1" s="1"/>
  <c r="N391" i="1"/>
  <c r="I391" i="1"/>
  <c r="J391" i="1" s="1"/>
  <c r="G391" i="1"/>
  <c r="F391" i="1"/>
  <c r="E391" i="1"/>
  <c r="D391" i="1"/>
  <c r="C391" i="1"/>
  <c r="O390" i="1"/>
  <c r="P390" i="1" s="1"/>
  <c r="N390" i="1"/>
  <c r="I390" i="1"/>
  <c r="J390" i="1" s="1"/>
  <c r="G390" i="1"/>
  <c r="F390" i="1"/>
  <c r="E390" i="1"/>
  <c r="D390" i="1"/>
  <c r="C390" i="1"/>
  <c r="O389" i="1"/>
  <c r="P389" i="1" s="1"/>
  <c r="N389" i="1"/>
  <c r="I389" i="1"/>
  <c r="J389" i="1" s="1"/>
  <c r="G389" i="1"/>
  <c r="F389" i="1"/>
  <c r="E389" i="1"/>
  <c r="D389" i="1"/>
  <c r="C389" i="1"/>
  <c r="O388" i="1"/>
  <c r="P388" i="1"/>
  <c r="N388" i="1"/>
  <c r="I388" i="1"/>
  <c r="J388" i="1" s="1"/>
  <c r="G388" i="1"/>
  <c r="F388" i="1"/>
  <c r="E388" i="1"/>
  <c r="D388" i="1"/>
  <c r="C388" i="1"/>
  <c r="O387" i="1"/>
  <c r="P387" i="1" s="1"/>
  <c r="N387" i="1"/>
  <c r="I387" i="1"/>
  <c r="J387" i="1" s="1"/>
  <c r="G387" i="1"/>
  <c r="F387" i="1"/>
  <c r="E387" i="1"/>
  <c r="D387" i="1"/>
  <c r="C387" i="1"/>
  <c r="O385" i="1"/>
  <c r="P385" i="1" s="1"/>
  <c r="N385" i="1"/>
  <c r="I385" i="1"/>
  <c r="J385" i="1" s="1"/>
  <c r="G385" i="1"/>
  <c r="F385" i="1"/>
  <c r="E385" i="1"/>
  <c r="D385" i="1"/>
  <c r="C385" i="1"/>
  <c r="O386" i="1"/>
  <c r="P386" i="1" s="1"/>
  <c r="N386" i="1"/>
  <c r="I386" i="1"/>
  <c r="J386" i="1" s="1"/>
  <c r="G386" i="1"/>
  <c r="F386" i="1"/>
  <c r="E386" i="1"/>
  <c r="D386" i="1"/>
  <c r="C386" i="1"/>
  <c r="O316" i="1"/>
  <c r="P316" i="1" s="1"/>
  <c r="N316" i="1"/>
  <c r="I316" i="1"/>
  <c r="J316" i="1" s="1"/>
  <c r="G316" i="1"/>
  <c r="F316" i="1"/>
  <c r="E316" i="1"/>
  <c r="D316" i="1"/>
  <c r="C316" i="1"/>
  <c r="O304" i="1"/>
  <c r="P304" i="1" s="1"/>
  <c r="N304" i="1"/>
  <c r="I304" i="1"/>
  <c r="J304" i="1" s="1"/>
  <c r="G304" i="1"/>
  <c r="F304" i="1"/>
  <c r="E304" i="1"/>
  <c r="D304" i="1"/>
  <c r="C304" i="1"/>
  <c r="O303" i="1"/>
  <c r="P303" i="1" s="1"/>
  <c r="N303" i="1"/>
  <c r="I303" i="1"/>
  <c r="J303" i="1" s="1"/>
  <c r="G303" i="1"/>
  <c r="F303" i="1"/>
  <c r="E303" i="1"/>
  <c r="D303" i="1"/>
  <c r="C303" i="1"/>
  <c r="O302" i="1"/>
  <c r="P302" i="1" s="1"/>
  <c r="N302" i="1"/>
  <c r="I302" i="1"/>
  <c r="J302" i="1" s="1"/>
  <c r="G302" i="1"/>
  <c r="F302" i="1"/>
  <c r="E302" i="1"/>
  <c r="D302" i="1"/>
  <c r="C302" i="1"/>
  <c r="O301" i="1"/>
  <c r="P301" i="1" s="1"/>
  <c r="N301" i="1"/>
  <c r="I301" i="1"/>
  <c r="J301" i="1" s="1"/>
  <c r="G301" i="1"/>
  <c r="F301" i="1"/>
  <c r="E301" i="1"/>
  <c r="D301" i="1"/>
  <c r="C301" i="1"/>
  <c r="O300" i="1"/>
  <c r="P300" i="1"/>
  <c r="N300" i="1"/>
  <c r="I300" i="1"/>
  <c r="J300" i="1" s="1"/>
  <c r="G300" i="1"/>
  <c r="F300" i="1"/>
  <c r="E300" i="1"/>
  <c r="D300" i="1"/>
  <c r="C300" i="1"/>
  <c r="O299" i="1"/>
  <c r="P299" i="1"/>
  <c r="N299" i="1"/>
  <c r="I299" i="1"/>
  <c r="J299" i="1" s="1"/>
  <c r="G299" i="1"/>
  <c r="F299" i="1"/>
  <c r="E299" i="1"/>
  <c r="D299" i="1"/>
  <c r="C299" i="1"/>
  <c r="C296" i="1"/>
  <c r="D296" i="1"/>
  <c r="E296" i="1"/>
  <c r="F296" i="1"/>
  <c r="G296" i="1"/>
  <c r="I296" i="1"/>
  <c r="J296" i="1" s="1"/>
  <c r="N296" i="1"/>
  <c r="O296" i="1"/>
  <c r="P296" i="1" s="1"/>
  <c r="C297" i="1"/>
  <c r="D297" i="1"/>
  <c r="E297" i="1"/>
  <c r="F297" i="1"/>
  <c r="G297" i="1"/>
  <c r="I297" i="1"/>
  <c r="J297" i="1" s="1"/>
  <c r="N297" i="1"/>
  <c r="O297" i="1"/>
  <c r="P297" i="1" s="1"/>
  <c r="C298" i="1"/>
  <c r="D298" i="1"/>
  <c r="E298" i="1"/>
  <c r="F298" i="1"/>
  <c r="G298" i="1"/>
  <c r="I298" i="1"/>
  <c r="J298" i="1" s="1"/>
  <c r="N298" i="1"/>
  <c r="O298" i="1"/>
  <c r="P298" i="1" s="1"/>
  <c r="C305" i="1"/>
  <c r="D305" i="1"/>
  <c r="E305" i="1"/>
  <c r="F305" i="1"/>
  <c r="G305" i="1"/>
  <c r="I305" i="1"/>
  <c r="J305" i="1" s="1"/>
  <c r="N305" i="1"/>
  <c r="O305" i="1"/>
  <c r="P305" i="1" s="1"/>
  <c r="C306" i="1"/>
  <c r="D306" i="1"/>
  <c r="E306" i="1"/>
  <c r="F306" i="1"/>
  <c r="G306" i="1"/>
  <c r="I306" i="1"/>
  <c r="J306" i="1" s="1"/>
  <c r="N306" i="1"/>
  <c r="O306" i="1"/>
  <c r="P306" i="1" s="1"/>
  <c r="C307" i="1"/>
  <c r="D307" i="1"/>
  <c r="E307" i="1"/>
  <c r="F307" i="1"/>
  <c r="G307" i="1"/>
  <c r="I307" i="1"/>
  <c r="J307" i="1" s="1"/>
  <c r="N307" i="1"/>
  <c r="O307" i="1"/>
  <c r="P307" i="1"/>
  <c r="C308" i="1"/>
  <c r="D308" i="1"/>
  <c r="E308" i="1"/>
  <c r="F308" i="1"/>
  <c r="G308" i="1"/>
  <c r="I308" i="1"/>
  <c r="J308" i="1" s="1"/>
  <c r="N308" i="1"/>
  <c r="O308" i="1"/>
  <c r="P308" i="1" s="1"/>
  <c r="C309" i="1"/>
  <c r="D309" i="1"/>
  <c r="E309" i="1"/>
  <c r="F309" i="1"/>
  <c r="G309" i="1"/>
  <c r="I309" i="1"/>
  <c r="J309" i="1" s="1"/>
  <c r="N309" i="1"/>
  <c r="O309" i="1"/>
  <c r="P309" i="1" s="1"/>
  <c r="C310" i="1"/>
  <c r="D310" i="1"/>
  <c r="E310" i="1"/>
  <c r="F310" i="1"/>
  <c r="G310" i="1"/>
  <c r="I310" i="1"/>
  <c r="J310" i="1" s="1"/>
  <c r="N310" i="1"/>
  <c r="O310" i="1"/>
  <c r="P310" i="1" s="1"/>
  <c r="C311" i="1"/>
  <c r="D311" i="1"/>
  <c r="E311" i="1"/>
  <c r="F311" i="1"/>
  <c r="G311" i="1"/>
  <c r="I311" i="1"/>
  <c r="J311" i="1" s="1"/>
  <c r="N311" i="1"/>
  <c r="O311" i="1"/>
  <c r="P311" i="1" s="1"/>
  <c r="C313" i="1"/>
  <c r="D313" i="1"/>
  <c r="E313" i="1"/>
  <c r="F313" i="1"/>
  <c r="G313" i="1"/>
  <c r="I313" i="1"/>
  <c r="J313" i="1" s="1"/>
  <c r="N313" i="1"/>
  <c r="O313" i="1"/>
  <c r="P313" i="1" s="1"/>
  <c r="C312" i="1"/>
  <c r="D312" i="1"/>
  <c r="E312" i="1"/>
  <c r="F312" i="1"/>
  <c r="G312" i="1"/>
  <c r="I312" i="1"/>
  <c r="J312" i="1" s="1"/>
  <c r="N312" i="1"/>
  <c r="O312" i="1"/>
  <c r="P312" i="1" s="1"/>
  <c r="C314" i="1"/>
  <c r="D314" i="1"/>
  <c r="E314" i="1"/>
  <c r="F314" i="1"/>
  <c r="G314" i="1"/>
  <c r="I314" i="1"/>
  <c r="J314" i="1" s="1"/>
  <c r="N314" i="1"/>
  <c r="O314" i="1"/>
  <c r="P314" i="1" s="1"/>
  <c r="C315" i="1"/>
  <c r="D315" i="1"/>
  <c r="E315" i="1"/>
  <c r="F315" i="1"/>
  <c r="G315" i="1"/>
  <c r="I315" i="1"/>
  <c r="J315" i="1" s="1"/>
  <c r="N315" i="1"/>
  <c r="O315" i="1"/>
  <c r="P315" i="1" s="1"/>
  <c r="C317" i="1"/>
  <c r="D317" i="1"/>
  <c r="E317" i="1"/>
  <c r="F317" i="1"/>
  <c r="G317" i="1"/>
  <c r="I317" i="1"/>
  <c r="J317" i="1" s="1"/>
  <c r="N317" i="1"/>
  <c r="O317" i="1"/>
  <c r="P317" i="1" s="1"/>
  <c r="C318" i="1"/>
  <c r="D318" i="1"/>
  <c r="E318" i="1"/>
  <c r="F318" i="1"/>
  <c r="G318" i="1"/>
  <c r="I318" i="1"/>
  <c r="J318" i="1" s="1"/>
  <c r="N318" i="1"/>
  <c r="O318" i="1"/>
  <c r="P318" i="1" s="1"/>
  <c r="C319" i="1"/>
  <c r="D319" i="1"/>
  <c r="E319" i="1"/>
  <c r="F319" i="1"/>
  <c r="G319" i="1"/>
  <c r="I319" i="1"/>
  <c r="J319" i="1" s="1"/>
  <c r="N319" i="1"/>
  <c r="O319" i="1"/>
  <c r="P319" i="1" s="1"/>
  <c r="C320" i="1"/>
  <c r="D320" i="1"/>
  <c r="E320" i="1"/>
  <c r="F320" i="1"/>
  <c r="G320" i="1"/>
  <c r="I320" i="1"/>
  <c r="J320" i="1" s="1"/>
  <c r="N320" i="1"/>
  <c r="O320" i="1"/>
  <c r="P320" i="1" s="1"/>
  <c r="C321" i="1"/>
  <c r="D321" i="1"/>
  <c r="E321" i="1"/>
  <c r="F321" i="1"/>
  <c r="G321" i="1"/>
  <c r="I321" i="1"/>
  <c r="J321" i="1" s="1"/>
  <c r="N321" i="1"/>
  <c r="O321" i="1"/>
  <c r="P321" i="1" s="1"/>
  <c r="C322" i="1"/>
  <c r="D322" i="1"/>
  <c r="E322" i="1"/>
  <c r="F322" i="1"/>
  <c r="G322" i="1"/>
  <c r="I322" i="1"/>
  <c r="J322" i="1" s="1"/>
  <c r="N322" i="1"/>
  <c r="O322" i="1"/>
  <c r="P322" i="1" s="1"/>
  <c r="C323" i="1"/>
  <c r="D323" i="1"/>
  <c r="E323" i="1"/>
  <c r="F323" i="1"/>
  <c r="G323" i="1"/>
  <c r="I323" i="1"/>
  <c r="J323" i="1" s="1"/>
  <c r="N323" i="1"/>
  <c r="O323" i="1"/>
  <c r="P323" i="1" s="1"/>
  <c r="C324" i="1"/>
  <c r="D324" i="1"/>
  <c r="E324" i="1"/>
  <c r="F324" i="1"/>
  <c r="G324" i="1"/>
  <c r="I324" i="1"/>
  <c r="J324" i="1" s="1"/>
  <c r="N324" i="1"/>
  <c r="O324" i="1"/>
  <c r="P324" i="1" s="1"/>
  <c r="C325" i="1"/>
  <c r="D325" i="1"/>
  <c r="E325" i="1"/>
  <c r="F325" i="1"/>
  <c r="G325" i="1"/>
  <c r="I325" i="1"/>
  <c r="J325" i="1" s="1"/>
  <c r="N325" i="1"/>
  <c r="O325" i="1"/>
  <c r="P325" i="1" s="1"/>
  <c r="C326" i="1"/>
  <c r="D326" i="1"/>
  <c r="E326" i="1"/>
  <c r="F326" i="1"/>
  <c r="G326" i="1"/>
  <c r="I326" i="1"/>
  <c r="J326" i="1" s="1"/>
  <c r="N326" i="1"/>
  <c r="O326" i="1"/>
  <c r="P326" i="1" s="1"/>
  <c r="C327" i="1"/>
  <c r="D327" i="1"/>
  <c r="E327" i="1"/>
  <c r="F327" i="1"/>
  <c r="G327" i="1"/>
  <c r="I327" i="1"/>
  <c r="J327" i="1" s="1"/>
  <c r="N327" i="1"/>
  <c r="O327" i="1"/>
  <c r="P327" i="1" s="1"/>
  <c r="C328" i="1"/>
  <c r="D328" i="1"/>
  <c r="E328" i="1"/>
  <c r="F328" i="1"/>
  <c r="G328" i="1"/>
  <c r="I328" i="1"/>
  <c r="J328" i="1" s="1"/>
  <c r="N328" i="1"/>
  <c r="O328" i="1"/>
  <c r="P328" i="1" s="1"/>
  <c r="C329" i="1"/>
  <c r="D329" i="1"/>
  <c r="E329" i="1"/>
  <c r="F329" i="1"/>
  <c r="G329" i="1"/>
  <c r="I329" i="1"/>
  <c r="J329" i="1" s="1"/>
  <c r="N329" i="1"/>
  <c r="O329" i="1"/>
  <c r="P329" i="1" s="1"/>
  <c r="C330" i="1"/>
  <c r="D330" i="1"/>
  <c r="E330" i="1"/>
  <c r="F330" i="1"/>
  <c r="G330" i="1"/>
  <c r="I330" i="1"/>
  <c r="J330" i="1" s="1"/>
  <c r="N330" i="1"/>
  <c r="O330" i="1"/>
  <c r="P330" i="1" s="1"/>
  <c r="C331" i="1"/>
  <c r="D331" i="1"/>
  <c r="E331" i="1"/>
  <c r="F331" i="1"/>
  <c r="G331" i="1"/>
  <c r="I331" i="1"/>
  <c r="J331" i="1" s="1"/>
  <c r="N331" i="1"/>
  <c r="O331" i="1"/>
  <c r="P331" i="1" s="1"/>
  <c r="C332" i="1"/>
  <c r="D332" i="1"/>
  <c r="E332" i="1"/>
  <c r="F332" i="1"/>
  <c r="G332" i="1"/>
  <c r="I332" i="1"/>
  <c r="J332" i="1" s="1"/>
  <c r="N332" i="1"/>
  <c r="O332" i="1"/>
  <c r="P332" i="1" s="1"/>
  <c r="C333" i="1"/>
  <c r="D333" i="1"/>
  <c r="E333" i="1"/>
  <c r="F333" i="1"/>
  <c r="G333" i="1"/>
  <c r="I333" i="1"/>
  <c r="J333" i="1" s="1"/>
  <c r="N333" i="1"/>
  <c r="O333" i="1"/>
  <c r="P333" i="1" s="1"/>
  <c r="C334" i="1"/>
  <c r="D334" i="1"/>
  <c r="E334" i="1"/>
  <c r="F334" i="1"/>
  <c r="G334" i="1"/>
  <c r="I334" i="1"/>
  <c r="J334" i="1" s="1"/>
  <c r="N334" i="1"/>
  <c r="O334" i="1"/>
  <c r="P334" i="1" s="1"/>
  <c r="C335" i="1"/>
  <c r="D335" i="1"/>
  <c r="E335" i="1"/>
  <c r="F335" i="1"/>
  <c r="G335" i="1"/>
  <c r="I335" i="1"/>
  <c r="J335" i="1" s="1"/>
  <c r="N335" i="1"/>
  <c r="O335" i="1"/>
  <c r="P335" i="1" s="1"/>
  <c r="C337" i="1"/>
  <c r="D337" i="1"/>
  <c r="E337" i="1"/>
  <c r="F337" i="1"/>
  <c r="G337" i="1"/>
  <c r="I337" i="1"/>
  <c r="J337" i="1" s="1"/>
  <c r="N337" i="1"/>
  <c r="O337" i="1"/>
  <c r="P337" i="1" s="1"/>
  <c r="C338" i="1"/>
  <c r="D338" i="1"/>
  <c r="E338" i="1"/>
  <c r="F338" i="1"/>
  <c r="G338" i="1"/>
  <c r="I338" i="1"/>
  <c r="J338" i="1" s="1"/>
  <c r="N338" i="1"/>
  <c r="O338" i="1"/>
  <c r="P338" i="1" s="1"/>
  <c r="C336" i="1"/>
  <c r="D336" i="1"/>
  <c r="E336" i="1"/>
  <c r="F336" i="1"/>
  <c r="G336" i="1"/>
  <c r="I336" i="1"/>
  <c r="J336" i="1" s="1"/>
  <c r="N336" i="1"/>
  <c r="O336" i="1"/>
  <c r="P336" i="1" s="1"/>
  <c r="C339" i="1"/>
  <c r="D339" i="1"/>
  <c r="E339" i="1"/>
  <c r="F339" i="1"/>
  <c r="G339" i="1"/>
  <c r="I339" i="1"/>
  <c r="J339" i="1" s="1"/>
  <c r="N339" i="1"/>
  <c r="O339" i="1"/>
  <c r="P339" i="1" s="1"/>
  <c r="C340" i="1"/>
  <c r="D340" i="1"/>
  <c r="E340" i="1"/>
  <c r="F340" i="1"/>
  <c r="G340" i="1"/>
  <c r="I340" i="1"/>
  <c r="J340" i="1" s="1"/>
  <c r="N340" i="1"/>
  <c r="O340" i="1"/>
  <c r="P340" i="1" s="1"/>
  <c r="C341" i="1"/>
  <c r="D341" i="1"/>
  <c r="E341" i="1"/>
  <c r="F341" i="1"/>
  <c r="G341" i="1"/>
  <c r="I341" i="1"/>
  <c r="J341" i="1" s="1"/>
  <c r="N341" i="1"/>
  <c r="O341" i="1"/>
  <c r="P341" i="1" s="1"/>
  <c r="C342" i="1"/>
  <c r="D342" i="1"/>
  <c r="E342" i="1"/>
  <c r="F342" i="1"/>
  <c r="G342" i="1"/>
  <c r="I342" i="1"/>
  <c r="J342" i="1" s="1"/>
  <c r="N342" i="1"/>
  <c r="O342" i="1"/>
  <c r="P342" i="1" s="1"/>
  <c r="C343" i="1"/>
  <c r="D343" i="1"/>
  <c r="E343" i="1"/>
  <c r="F343" i="1"/>
  <c r="G343" i="1"/>
  <c r="I343" i="1"/>
  <c r="J343" i="1" s="1"/>
  <c r="N343" i="1"/>
  <c r="O343" i="1"/>
  <c r="P343" i="1" s="1"/>
  <c r="C344" i="1"/>
  <c r="D344" i="1"/>
  <c r="E344" i="1"/>
  <c r="F344" i="1"/>
  <c r="G344" i="1"/>
  <c r="I344" i="1"/>
  <c r="J344" i="1" s="1"/>
  <c r="N344" i="1"/>
  <c r="O344" i="1"/>
  <c r="P344" i="1" s="1"/>
  <c r="C345" i="1"/>
  <c r="D345" i="1"/>
  <c r="E345" i="1"/>
  <c r="F345" i="1"/>
  <c r="G345" i="1"/>
  <c r="I345" i="1"/>
  <c r="J345" i="1" s="1"/>
  <c r="N345" i="1"/>
  <c r="O345" i="1"/>
  <c r="P345" i="1" s="1"/>
  <c r="C346" i="1"/>
  <c r="D346" i="1"/>
  <c r="E346" i="1"/>
  <c r="F346" i="1"/>
  <c r="G346" i="1"/>
  <c r="I346" i="1"/>
  <c r="J346" i="1" s="1"/>
  <c r="N346" i="1"/>
  <c r="O346" i="1"/>
  <c r="P346" i="1" s="1"/>
  <c r="C347" i="1"/>
  <c r="D347" i="1"/>
  <c r="E347" i="1"/>
  <c r="F347" i="1"/>
  <c r="G347" i="1"/>
  <c r="I347" i="1"/>
  <c r="J347" i="1" s="1"/>
  <c r="N347" i="1"/>
  <c r="O347" i="1"/>
  <c r="P347" i="1" s="1"/>
  <c r="C348" i="1"/>
  <c r="D348" i="1"/>
  <c r="E348" i="1"/>
  <c r="F348" i="1"/>
  <c r="G348" i="1"/>
  <c r="I348" i="1"/>
  <c r="J348" i="1" s="1"/>
  <c r="N348" i="1"/>
  <c r="O348" i="1"/>
  <c r="P348" i="1" s="1"/>
  <c r="C349" i="1"/>
  <c r="D349" i="1"/>
  <c r="E349" i="1"/>
  <c r="F349" i="1"/>
  <c r="G349" i="1"/>
  <c r="I349" i="1"/>
  <c r="J349" i="1" s="1"/>
  <c r="N349" i="1"/>
  <c r="O349" i="1"/>
  <c r="P349" i="1" s="1"/>
  <c r="C350" i="1"/>
  <c r="D350" i="1"/>
  <c r="E350" i="1"/>
  <c r="F350" i="1"/>
  <c r="G350" i="1"/>
  <c r="I350" i="1"/>
  <c r="J350" i="1" s="1"/>
  <c r="N350" i="1"/>
  <c r="O350" i="1"/>
  <c r="P350" i="1"/>
  <c r="C351" i="1"/>
  <c r="D351" i="1"/>
  <c r="E351" i="1"/>
  <c r="F351" i="1"/>
  <c r="G351" i="1"/>
  <c r="I351" i="1"/>
  <c r="J351" i="1" s="1"/>
  <c r="N351" i="1"/>
  <c r="O351" i="1"/>
  <c r="P351" i="1" s="1"/>
  <c r="C352" i="1"/>
  <c r="D352" i="1"/>
  <c r="E352" i="1"/>
  <c r="F352" i="1"/>
  <c r="G352" i="1"/>
  <c r="I352" i="1"/>
  <c r="J352" i="1" s="1"/>
  <c r="N352" i="1"/>
  <c r="O352" i="1"/>
  <c r="P352" i="1" s="1"/>
  <c r="C353" i="1"/>
  <c r="D353" i="1"/>
  <c r="E353" i="1"/>
  <c r="F353" i="1"/>
  <c r="G353" i="1"/>
  <c r="I353" i="1"/>
  <c r="J353" i="1" s="1"/>
  <c r="N353" i="1"/>
  <c r="O353" i="1"/>
  <c r="P353" i="1" s="1"/>
  <c r="C354" i="1"/>
  <c r="D354" i="1"/>
  <c r="E354" i="1"/>
  <c r="F354" i="1"/>
  <c r="G354" i="1"/>
  <c r="I354" i="1"/>
  <c r="J354" i="1" s="1"/>
  <c r="N354" i="1"/>
  <c r="O354" i="1"/>
  <c r="P354" i="1" s="1"/>
  <c r="C355" i="1"/>
  <c r="D355" i="1"/>
  <c r="E355" i="1"/>
  <c r="F355" i="1"/>
  <c r="G355" i="1"/>
  <c r="I355" i="1"/>
  <c r="J355" i="1" s="1"/>
  <c r="N355" i="1"/>
  <c r="O355" i="1"/>
  <c r="P355" i="1" s="1"/>
  <c r="C356" i="1"/>
  <c r="D356" i="1"/>
  <c r="E356" i="1"/>
  <c r="F356" i="1"/>
  <c r="G356" i="1"/>
  <c r="I356" i="1"/>
  <c r="J356" i="1" s="1"/>
  <c r="N356" i="1"/>
  <c r="O356" i="1"/>
  <c r="P356" i="1" s="1"/>
  <c r="C366" i="1"/>
  <c r="D366" i="1"/>
  <c r="E366" i="1"/>
  <c r="F366" i="1"/>
  <c r="G366" i="1"/>
  <c r="I366" i="1"/>
  <c r="J366" i="1" s="1"/>
  <c r="N366" i="1"/>
  <c r="O366" i="1"/>
  <c r="P366" i="1" s="1"/>
  <c r="C357" i="1"/>
  <c r="D357" i="1"/>
  <c r="E357" i="1"/>
  <c r="F357" i="1"/>
  <c r="G357" i="1"/>
  <c r="I357" i="1"/>
  <c r="J357" i="1" s="1"/>
  <c r="N357" i="1"/>
  <c r="O357" i="1"/>
  <c r="P357" i="1"/>
  <c r="C358" i="1"/>
  <c r="D358" i="1"/>
  <c r="E358" i="1"/>
  <c r="F358" i="1"/>
  <c r="G358" i="1"/>
  <c r="I358" i="1"/>
  <c r="J358" i="1" s="1"/>
  <c r="N358" i="1"/>
  <c r="O358" i="1"/>
  <c r="P358" i="1" s="1"/>
  <c r="C359" i="1"/>
  <c r="D359" i="1"/>
  <c r="E359" i="1"/>
  <c r="F359" i="1"/>
  <c r="G359" i="1"/>
  <c r="I359" i="1"/>
  <c r="J359" i="1" s="1"/>
  <c r="N359" i="1"/>
  <c r="O359" i="1"/>
  <c r="P359" i="1" s="1"/>
  <c r="C360" i="1"/>
  <c r="D360" i="1"/>
  <c r="E360" i="1"/>
  <c r="F360" i="1"/>
  <c r="G360" i="1"/>
  <c r="I360" i="1"/>
  <c r="J360" i="1" s="1"/>
  <c r="N360" i="1"/>
  <c r="O360" i="1"/>
  <c r="P360" i="1" s="1"/>
  <c r="C361" i="1"/>
  <c r="D361" i="1"/>
  <c r="E361" i="1"/>
  <c r="F361" i="1"/>
  <c r="G361" i="1"/>
  <c r="I361" i="1"/>
  <c r="J361" i="1" s="1"/>
  <c r="N361" i="1"/>
  <c r="O361" i="1"/>
  <c r="P361" i="1" s="1"/>
  <c r="C362" i="1"/>
  <c r="D362" i="1"/>
  <c r="E362" i="1"/>
  <c r="F362" i="1"/>
  <c r="G362" i="1"/>
  <c r="I362" i="1"/>
  <c r="J362" i="1" s="1"/>
  <c r="N362" i="1"/>
  <c r="O362" i="1"/>
  <c r="P362" i="1" s="1"/>
  <c r="C363" i="1"/>
  <c r="D363" i="1"/>
  <c r="E363" i="1"/>
  <c r="F363" i="1"/>
  <c r="G363" i="1"/>
  <c r="I363" i="1"/>
  <c r="J363" i="1" s="1"/>
  <c r="N363" i="1"/>
  <c r="O363" i="1"/>
  <c r="P363" i="1" s="1"/>
  <c r="C364" i="1"/>
  <c r="D364" i="1"/>
  <c r="E364" i="1"/>
  <c r="F364" i="1"/>
  <c r="G364" i="1"/>
  <c r="I364" i="1"/>
  <c r="J364" i="1" s="1"/>
  <c r="N364" i="1"/>
  <c r="O364" i="1"/>
  <c r="P364" i="1" s="1"/>
  <c r="C365" i="1"/>
  <c r="D365" i="1"/>
  <c r="E365" i="1"/>
  <c r="F365" i="1"/>
  <c r="G365" i="1"/>
  <c r="I365" i="1"/>
  <c r="J365" i="1" s="1"/>
  <c r="N365" i="1"/>
  <c r="O365" i="1"/>
  <c r="P365" i="1" s="1"/>
  <c r="C367" i="1"/>
  <c r="D367" i="1"/>
  <c r="E367" i="1"/>
  <c r="F367" i="1"/>
  <c r="G367" i="1"/>
  <c r="I367" i="1"/>
  <c r="J367" i="1" s="1"/>
  <c r="N367" i="1"/>
  <c r="O367" i="1"/>
  <c r="P367" i="1" s="1"/>
  <c r="C368" i="1"/>
  <c r="D368" i="1"/>
  <c r="E368" i="1"/>
  <c r="F368" i="1"/>
  <c r="G368" i="1"/>
  <c r="I368" i="1"/>
  <c r="J368" i="1" s="1"/>
  <c r="N368" i="1"/>
  <c r="O368" i="1"/>
  <c r="P368" i="1" s="1"/>
  <c r="C369" i="1"/>
  <c r="D369" i="1"/>
  <c r="E369" i="1"/>
  <c r="F369" i="1"/>
  <c r="G369" i="1"/>
  <c r="I369" i="1"/>
  <c r="J369" i="1" s="1"/>
  <c r="N369" i="1"/>
  <c r="O369" i="1"/>
  <c r="P369" i="1" s="1"/>
  <c r="C370" i="1"/>
  <c r="D370" i="1"/>
  <c r="E370" i="1"/>
  <c r="F370" i="1"/>
  <c r="G370" i="1"/>
  <c r="I370" i="1"/>
  <c r="J370" i="1" s="1"/>
  <c r="N370" i="1"/>
  <c r="O370" i="1"/>
  <c r="P370" i="1" s="1"/>
  <c r="C371" i="1"/>
  <c r="D371" i="1"/>
  <c r="E371" i="1"/>
  <c r="F371" i="1"/>
  <c r="G371" i="1"/>
  <c r="I371" i="1"/>
  <c r="J371" i="1" s="1"/>
  <c r="N371" i="1"/>
  <c r="O371" i="1"/>
  <c r="P371" i="1" s="1"/>
  <c r="C372" i="1"/>
  <c r="D372" i="1"/>
  <c r="E372" i="1"/>
  <c r="F372" i="1"/>
  <c r="G372" i="1"/>
  <c r="I372" i="1"/>
  <c r="J372" i="1" s="1"/>
  <c r="N372" i="1"/>
  <c r="O372" i="1"/>
  <c r="P372" i="1" s="1"/>
  <c r="C373" i="1"/>
  <c r="D373" i="1"/>
  <c r="E373" i="1"/>
  <c r="F373" i="1"/>
  <c r="G373" i="1"/>
  <c r="I373" i="1"/>
  <c r="J373" i="1" s="1"/>
  <c r="N373" i="1"/>
  <c r="O373" i="1"/>
  <c r="P373" i="1" s="1"/>
  <c r="C374" i="1"/>
  <c r="D374" i="1"/>
  <c r="E374" i="1"/>
  <c r="F374" i="1"/>
  <c r="G374" i="1"/>
  <c r="I374" i="1"/>
  <c r="J374" i="1" s="1"/>
  <c r="N374" i="1"/>
  <c r="O374" i="1"/>
  <c r="P374" i="1" s="1"/>
  <c r="C375" i="1"/>
  <c r="D375" i="1"/>
  <c r="E375" i="1"/>
  <c r="F375" i="1"/>
  <c r="G375" i="1"/>
  <c r="I375" i="1"/>
  <c r="J375" i="1" s="1"/>
  <c r="N375" i="1"/>
  <c r="O375" i="1"/>
  <c r="P375" i="1" s="1"/>
  <c r="C376" i="1"/>
  <c r="D376" i="1"/>
  <c r="E376" i="1"/>
  <c r="F376" i="1"/>
  <c r="G376" i="1"/>
  <c r="I376" i="1"/>
  <c r="J376" i="1" s="1"/>
  <c r="N376" i="1"/>
  <c r="O376" i="1"/>
  <c r="P376" i="1" s="1"/>
  <c r="C377" i="1"/>
  <c r="D377" i="1"/>
  <c r="E377" i="1"/>
  <c r="F377" i="1"/>
  <c r="G377" i="1"/>
  <c r="I377" i="1"/>
  <c r="J377" i="1" s="1"/>
  <c r="N377" i="1"/>
  <c r="O377" i="1"/>
  <c r="P377" i="1" s="1"/>
  <c r="C378" i="1"/>
  <c r="D378" i="1"/>
  <c r="E378" i="1"/>
  <c r="F378" i="1"/>
  <c r="G378" i="1"/>
  <c r="I378" i="1"/>
  <c r="J378" i="1" s="1"/>
  <c r="N378" i="1"/>
  <c r="O378" i="1"/>
  <c r="P378" i="1"/>
  <c r="C379" i="1"/>
  <c r="D379" i="1"/>
  <c r="E379" i="1"/>
  <c r="F379" i="1"/>
  <c r="G379" i="1"/>
  <c r="I379" i="1"/>
  <c r="J379" i="1" s="1"/>
  <c r="N379" i="1"/>
  <c r="O379" i="1"/>
  <c r="P379" i="1" s="1"/>
  <c r="C380" i="1"/>
  <c r="D380" i="1"/>
  <c r="E380" i="1"/>
  <c r="F380" i="1"/>
  <c r="G380" i="1"/>
  <c r="I380" i="1"/>
  <c r="J380" i="1" s="1"/>
  <c r="N380" i="1"/>
  <c r="O380" i="1"/>
  <c r="P380" i="1" s="1"/>
  <c r="C381" i="1"/>
  <c r="D381" i="1"/>
  <c r="E381" i="1"/>
  <c r="F381" i="1"/>
  <c r="G381" i="1"/>
  <c r="I381" i="1"/>
  <c r="J381" i="1" s="1"/>
  <c r="N381" i="1"/>
  <c r="O381" i="1"/>
  <c r="P381" i="1" s="1"/>
  <c r="C382" i="1"/>
  <c r="D382" i="1"/>
  <c r="E382" i="1"/>
  <c r="F382" i="1"/>
  <c r="G382" i="1"/>
  <c r="I382" i="1"/>
  <c r="J382" i="1" s="1"/>
  <c r="N382" i="1"/>
  <c r="O382" i="1"/>
  <c r="P382" i="1" s="1"/>
  <c r="C383" i="1"/>
  <c r="D383" i="1"/>
  <c r="E383" i="1"/>
  <c r="F383" i="1"/>
  <c r="G383" i="1"/>
  <c r="I383" i="1"/>
  <c r="J383" i="1" s="1"/>
  <c r="N383" i="1"/>
  <c r="O383" i="1"/>
  <c r="P383" i="1" s="1"/>
  <c r="C384" i="1"/>
  <c r="D384" i="1"/>
  <c r="E384" i="1"/>
  <c r="F384" i="1"/>
  <c r="G384" i="1"/>
  <c r="I384" i="1"/>
  <c r="J384" i="1" s="1"/>
  <c r="N384" i="1"/>
  <c r="O384" i="1"/>
  <c r="P384" i="1" s="1"/>
  <c r="C392" i="1"/>
  <c r="D392" i="1"/>
  <c r="E392" i="1"/>
  <c r="F392" i="1"/>
  <c r="G392" i="1"/>
  <c r="I392" i="1"/>
  <c r="J392" i="1" s="1"/>
  <c r="N392" i="1"/>
  <c r="O392" i="1"/>
  <c r="P392" i="1" s="1"/>
  <c r="C393" i="1"/>
  <c r="D393" i="1"/>
  <c r="E393" i="1"/>
  <c r="F393" i="1"/>
  <c r="G393" i="1"/>
  <c r="I393" i="1"/>
  <c r="J393" i="1" s="1"/>
  <c r="N393" i="1"/>
  <c r="O393" i="1"/>
  <c r="P393" i="1" s="1"/>
  <c r="C394" i="1"/>
  <c r="D394" i="1"/>
  <c r="E394" i="1"/>
  <c r="F394" i="1"/>
  <c r="G394" i="1"/>
  <c r="I394" i="1"/>
  <c r="J394" i="1" s="1"/>
  <c r="N394" i="1"/>
  <c r="O394" i="1"/>
  <c r="P394" i="1" s="1"/>
  <c r="C395" i="1"/>
  <c r="D395" i="1"/>
  <c r="E395" i="1"/>
  <c r="F395" i="1"/>
  <c r="G395" i="1"/>
  <c r="I395" i="1"/>
  <c r="J395" i="1" s="1"/>
  <c r="N395" i="1"/>
  <c r="O395" i="1"/>
  <c r="P395" i="1" s="1"/>
  <c r="C396" i="1"/>
  <c r="D396" i="1"/>
  <c r="E396" i="1"/>
  <c r="F396" i="1"/>
  <c r="G396" i="1"/>
  <c r="I396" i="1"/>
  <c r="J396" i="1" s="1"/>
  <c r="N396" i="1"/>
  <c r="O396" i="1"/>
  <c r="P396" i="1" s="1"/>
  <c r="C397" i="1"/>
  <c r="D397" i="1"/>
  <c r="E397" i="1"/>
  <c r="F397" i="1"/>
  <c r="G397" i="1"/>
  <c r="I397" i="1"/>
  <c r="J397" i="1" s="1"/>
  <c r="N397" i="1"/>
  <c r="O397" i="1"/>
  <c r="P397" i="1" s="1"/>
  <c r="C398" i="1"/>
  <c r="D398" i="1"/>
  <c r="E398" i="1"/>
  <c r="F398" i="1"/>
  <c r="G398" i="1"/>
  <c r="I398" i="1"/>
  <c r="J398" i="1" s="1"/>
  <c r="N398" i="1"/>
  <c r="O398" i="1"/>
  <c r="P398" i="1" s="1"/>
  <c r="C401" i="1"/>
  <c r="D401" i="1"/>
  <c r="E401" i="1"/>
  <c r="F401" i="1"/>
  <c r="G401" i="1"/>
  <c r="I401" i="1"/>
  <c r="J401" i="1" s="1"/>
  <c r="N401" i="1"/>
  <c r="O401" i="1"/>
  <c r="P401" i="1" s="1"/>
  <c r="C400" i="1"/>
  <c r="D400" i="1"/>
  <c r="E400" i="1"/>
  <c r="F400" i="1"/>
  <c r="G400" i="1"/>
  <c r="I400" i="1"/>
  <c r="J400" i="1" s="1"/>
  <c r="N400" i="1"/>
  <c r="O400" i="1"/>
  <c r="P400" i="1" s="1"/>
  <c r="C402" i="1"/>
  <c r="D402" i="1"/>
  <c r="E402" i="1"/>
  <c r="F402" i="1"/>
  <c r="G402" i="1"/>
  <c r="I402" i="1"/>
  <c r="J402" i="1" s="1"/>
  <c r="N402" i="1"/>
  <c r="O402" i="1"/>
  <c r="P402" i="1" s="1"/>
  <c r="C403" i="1"/>
  <c r="D403" i="1"/>
  <c r="E403" i="1"/>
  <c r="F403" i="1"/>
  <c r="G403" i="1"/>
  <c r="I403" i="1"/>
  <c r="J403" i="1" s="1"/>
  <c r="N403" i="1"/>
  <c r="O403" i="1"/>
  <c r="P403" i="1" s="1"/>
  <c r="C404" i="1"/>
  <c r="D404" i="1"/>
  <c r="E404" i="1"/>
  <c r="F404" i="1"/>
  <c r="G404" i="1"/>
  <c r="I404" i="1"/>
  <c r="J404" i="1" s="1"/>
  <c r="N404" i="1"/>
  <c r="O404" i="1"/>
  <c r="P404" i="1" s="1"/>
  <c r="C405" i="1"/>
  <c r="D405" i="1"/>
  <c r="E405" i="1"/>
  <c r="F405" i="1"/>
  <c r="G405" i="1"/>
  <c r="I405" i="1"/>
  <c r="J405" i="1" s="1"/>
  <c r="N405" i="1"/>
  <c r="O405" i="1"/>
  <c r="P405" i="1" s="1"/>
  <c r="C406" i="1"/>
  <c r="D406" i="1"/>
  <c r="E406" i="1"/>
  <c r="F406" i="1"/>
  <c r="G406" i="1"/>
  <c r="I406" i="1"/>
  <c r="J406" i="1" s="1"/>
  <c r="N406" i="1"/>
  <c r="O406" i="1"/>
  <c r="P406" i="1" s="1"/>
  <c r="C408" i="1"/>
  <c r="D408" i="1"/>
  <c r="E408" i="1"/>
  <c r="F408" i="1"/>
  <c r="G408" i="1"/>
  <c r="I408" i="1"/>
  <c r="J408" i="1" s="1"/>
  <c r="N408" i="1"/>
  <c r="O408" i="1"/>
  <c r="P408" i="1" s="1"/>
  <c r="C407" i="1"/>
  <c r="D407" i="1"/>
  <c r="E407" i="1"/>
  <c r="F407" i="1"/>
  <c r="G407" i="1"/>
  <c r="I407" i="1"/>
  <c r="J407" i="1" s="1"/>
  <c r="N407" i="1"/>
  <c r="O407" i="1"/>
  <c r="P407" i="1" s="1"/>
  <c r="C409" i="1"/>
  <c r="D409" i="1"/>
  <c r="E409" i="1"/>
  <c r="F409" i="1"/>
  <c r="G409" i="1"/>
  <c r="I409" i="1"/>
  <c r="J409" i="1" s="1"/>
  <c r="N409" i="1"/>
  <c r="O409" i="1"/>
  <c r="P409" i="1" s="1"/>
  <c r="C410" i="1"/>
  <c r="D410" i="1"/>
  <c r="E410" i="1"/>
  <c r="F410" i="1"/>
  <c r="G410" i="1"/>
  <c r="I410" i="1"/>
  <c r="J410" i="1" s="1"/>
  <c r="N410" i="1"/>
  <c r="O410" i="1"/>
  <c r="P410" i="1"/>
  <c r="C411" i="1"/>
  <c r="D411" i="1"/>
  <c r="E411" i="1"/>
  <c r="F411" i="1"/>
  <c r="G411" i="1"/>
  <c r="I411" i="1"/>
  <c r="J411" i="1" s="1"/>
  <c r="N411" i="1"/>
  <c r="O411" i="1"/>
  <c r="P411" i="1" s="1"/>
  <c r="C412" i="1"/>
  <c r="D412" i="1"/>
  <c r="E412" i="1"/>
  <c r="F412" i="1"/>
  <c r="G412" i="1"/>
  <c r="I412" i="1"/>
  <c r="J412" i="1" s="1"/>
  <c r="N412" i="1"/>
  <c r="O412" i="1"/>
  <c r="P412" i="1" s="1"/>
  <c r="C413" i="1"/>
  <c r="D413" i="1"/>
  <c r="E413" i="1"/>
  <c r="F413" i="1"/>
  <c r="G413" i="1"/>
  <c r="I413" i="1"/>
  <c r="J413" i="1" s="1"/>
  <c r="N413" i="1"/>
  <c r="O413" i="1"/>
  <c r="P413" i="1" s="1"/>
  <c r="C416" i="1"/>
  <c r="D416" i="1"/>
  <c r="E416" i="1"/>
  <c r="F416" i="1"/>
  <c r="G416" i="1"/>
  <c r="I416" i="1"/>
  <c r="J416" i="1" s="1"/>
  <c r="N416" i="1"/>
  <c r="O416" i="1"/>
  <c r="P416" i="1" s="1"/>
  <c r="C417" i="1"/>
  <c r="D417" i="1"/>
  <c r="E417" i="1"/>
  <c r="F417" i="1"/>
  <c r="G417" i="1"/>
  <c r="I417" i="1"/>
  <c r="J417" i="1" s="1"/>
  <c r="N417" i="1"/>
  <c r="O417" i="1"/>
  <c r="P417" i="1" s="1"/>
  <c r="C418" i="1"/>
  <c r="D418" i="1"/>
  <c r="E418" i="1"/>
  <c r="F418" i="1"/>
  <c r="G418" i="1"/>
  <c r="I418" i="1"/>
  <c r="J418" i="1" s="1"/>
  <c r="N418" i="1"/>
  <c r="O418" i="1"/>
  <c r="P418" i="1" s="1"/>
  <c r="C419" i="1"/>
  <c r="D419" i="1"/>
  <c r="E419" i="1"/>
  <c r="F419" i="1"/>
  <c r="G419" i="1"/>
  <c r="I419" i="1"/>
  <c r="J419" i="1" s="1"/>
  <c r="N419" i="1"/>
  <c r="O419" i="1"/>
  <c r="P419" i="1" s="1"/>
  <c r="C420" i="1"/>
  <c r="D420" i="1"/>
  <c r="E420" i="1"/>
  <c r="F420" i="1"/>
  <c r="G420" i="1"/>
  <c r="I420" i="1"/>
  <c r="J420" i="1" s="1"/>
  <c r="N420" i="1"/>
  <c r="O420" i="1"/>
  <c r="P420" i="1" s="1"/>
  <c r="C421" i="1"/>
  <c r="D421" i="1"/>
  <c r="E421" i="1"/>
  <c r="F421" i="1"/>
  <c r="G421" i="1"/>
  <c r="I421" i="1"/>
  <c r="J421" i="1" s="1"/>
  <c r="N421" i="1"/>
  <c r="O421" i="1"/>
  <c r="P421" i="1" s="1"/>
  <c r="C422" i="1"/>
  <c r="D422" i="1"/>
  <c r="E422" i="1"/>
  <c r="F422" i="1"/>
  <c r="G422" i="1"/>
  <c r="I422" i="1"/>
  <c r="J422" i="1" s="1"/>
  <c r="N422" i="1"/>
  <c r="O422" i="1"/>
  <c r="P422" i="1" s="1"/>
  <c r="C423" i="1"/>
  <c r="D423" i="1"/>
  <c r="E423" i="1"/>
  <c r="F423" i="1"/>
  <c r="G423" i="1"/>
  <c r="I423" i="1"/>
  <c r="J423" i="1" s="1"/>
  <c r="N423" i="1"/>
  <c r="O423" i="1"/>
  <c r="P423" i="1" s="1"/>
  <c r="C424" i="1"/>
  <c r="D424" i="1"/>
  <c r="E424" i="1"/>
  <c r="F424" i="1"/>
  <c r="G424" i="1"/>
  <c r="I424" i="1"/>
  <c r="J424" i="1" s="1"/>
  <c r="N424" i="1"/>
  <c r="O424" i="1"/>
  <c r="P424" i="1"/>
  <c r="C425" i="1"/>
  <c r="D425" i="1"/>
  <c r="E425" i="1"/>
  <c r="F425" i="1"/>
  <c r="G425" i="1"/>
  <c r="I425" i="1"/>
  <c r="J425" i="1" s="1"/>
  <c r="N425" i="1"/>
  <c r="O425" i="1"/>
  <c r="P425" i="1" s="1"/>
  <c r="C426" i="1"/>
  <c r="D426" i="1"/>
  <c r="E426" i="1"/>
  <c r="F426" i="1"/>
  <c r="G426" i="1"/>
  <c r="I426" i="1"/>
  <c r="J426" i="1" s="1"/>
  <c r="N426" i="1"/>
  <c r="O426" i="1"/>
  <c r="P426" i="1" s="1"/>
  <c r="C431" i="1"/>
  <c r="D431" i="1"/>
  <c r="E431" i="1"/>
  <c r="F431" i="1"/>
  <c r="G431" i="1"/>
  <c r="I431" i="1"/>
  <c r="J431" i="1" s="1"/>
  <c r="N431" i="1"/>
  <c r="O431" i="1"/>
  <c r="P431" i="1" s="1"/>
  <c r="C428" i="1"/>
  <c r="D428" i="1"/>
  <c r="E428" i="1"/>
  <c r="F428" i="1"/>
  <c r="G428" i="1"/>
  <c r="I428" i="1"/>
  <c r="J428" i="1" s="1"/>
  <c r="N428" i="1"/>
  <c r="O428" i="1"/>
  <c r="P428" i="1" s="1"/>
  <c r="C430" i="1"/>
  <c r="D430" i="1"/>
  <c r="E430" i="1"/>
  <c r="F430" i="1"/>
  <c r="G430" i="1"/>
  <c r="I430" i="1"/>
  <c r="J430" i="1" s="1"/>
  <c r="N430" i="1"/>
  <c r="O430" i="1"/>
  <c r="P430" i="1" s="1"/>
  <c r="C432" i="1"/>
  <c r="D432" i="1"/>
  <c r="E432" i="1"/>
  <c r="F432" i="1"/>
  <c r="G432" i="1"/>
  <c r="I432" i="1"/>
  <c r="J432" i="1" s="1"/>
  <c r="N432" i="1"/>
  <c r="O432" i="1"/>
  <c r="P432" i="1" s="1"/>
  <c r="C433" i="1"/>
  <c r="D433" i="1"/>
  <c r="E433" i="1"/>
  <c r="F433" i="1"/>
  <c r="G433" i="1"/>
  <c r="I433" i="1"/>
  <c r="J433" i="1" s="1"/>
  <c r="N433" i="1"/>
  <c r="O433" i="1"/>
  <c r="P433" i="1" s="1"/>
  <c r="C435" i="1"/>
  <c r="D435" i="1"/>
  <c r="E435" i="1"/>
  <c r="F435" i="1"/>
  <c r="G435" i="1"/>
  <c r="I435" i="1"/>
  <c r="J435" i="1" s="1"/>
  <c r="N435" i="1"/>
  <c r="O435" i="1"/>
  <c r="P435" i="1" s="1"/>
  <c r="C436" i="1"/>
  <c r="D436" i="1"/>
  <c r="E436" i="1"/>
  <c r="F436" i="1"/>
  <c r="G436" i="1"/>
  <c r="I436" i="1"/>
  <c r="J436" i="1" s="1"/>
  <c r="N436" i="1"/>
  <c r="O436" i="1"/>
  <c r="P436" i="1" s="1"/>
  <c r="C437" i="1"/>
  <c r="D437" i="1"/>
  <c r="E437" i="1"/>
  <c r="F437" i="1"/>
  <c r="G437" i="1"/>
  <c r="I437" i="1"/>
  <c r="J437" i="1" s="1"/>
  <c r="N437" i="1"/>
  <c r="O437" i="1"/>
  <c r="P437" i="1" s="1"/>
  <c r="C438" i="1"/>
  <c r="D438" i="1"/>
  <c r="E438" i="1"/>
  <c r="F438" i="1"/>
  <c r="G438" i="1"/>
  <c r="I438" i="1"/>
  <c r="J438" i="1" s="1"/>
  <c r="N438" i="1"/>
  <c r="O438" i="1"/>
  <c r="P438" i="1" s="1"/>
  <c r="D439" i="1"/>
  <c r="E439" i="1"/>
  <c r="F439" i="1"/>
  <c r="G439" i="1"/>
  <c r="I439" i="1"/>
  <c r="J439" i="1" s="1"/>
  <c r="N439" i="1"/>
  <c r="O439" i="1"/>
  <c r="P439" i="1" s="1"/>
  <c r="C440" i="1"/>
  <c r="D440" i="1"/>
  <c r="E440" i="1"/>
  <c r="F440" i="1"/>
  <c r="G440" i="1"/>
  <c r="I440" i="1"/>
  <c r="J440" i="1" s="1"/>
  <c r="N440" i="1"/>
  <c r="O440" i="1"/>
  <c r="P440" i="1" s="1"/>
  <c r="C441" i="1"/>
  <c r="D441" i="1"/>
  <c r="E441" i="1"/>
  <c r="F441" i="1"/>
  <c r="G441" i="1"/>
  <c r="I441" i="1"/>
  <c r="J441" i="1" s="1"/>
  <c r="N441" i="1"/>
  <c r="O441" i="1"/>
  <c r="P441" i="1" s="1"/>
  <c r="C442" i="1"/>
  <c r="D442" i="1"/>
  <c r="E442" i="1"/>
  <c r="F442" i="1"/>
  <c r="G442" i="1"/>
  <c r="I442" i="1"/>
  <c r="J442" i="1" s="1"/>
  <c r="N442" i="1"/>
  <c r="O442" i="1"/>
  <c r="P442" i="1" s="1"/>
  <c r="C443" i="1"/>
  <c r="D443" i="1"/>
  <c r="E443" i="1"/>
  <c r="F443" i="1"/>
  <c r="G443" i="1"/>
  <c r="I443" i="1"/>
  <c r="J443" i="1" s="1"/>
  <c r="N443" i="1"/>
  <c r="O443" i="1"/>
  <c r="P443" i="1" s="1"/>
  <c r="C444" i="1"/>
  <c r="D444" i="1"/>
  <c r="E444" i="1"/>
  <c r="F444" i="1"/>
  <c r="G444" i="1"/>
  <c r="I444" i="1"/>
  <c r="J444" i="1" s="1"/>
  <c r="N444" i="1"/>
  <c r="O444" i="1"/>
  <c r="P444" i="1" s="1"/>
  <c r="C445" i="1"/>
  <c r="D445" i="1"/>
  <c r="E445" i="1"/>
  <c r="F445" i="1"/>
  <c r="G445" i="1"/>
  <c r="I445" i="1"/>
  <c r="J445" i="1" s="1"/>
  <c r="N445" i="1"/>
  <c r="O445" i="1"/>
  <c r="P445" i="1" s="1"/>
  <c r="C446" i="1"/>
  <c r="D446" i="1"/>
  <c r="E446" i="1"/>
  <c r="F446" i="1"/>
  <c r="G446" i="1"/>
  <c r="I446" i="1"/>
  <c r="J446" i="1" s="1"/>
  <c r="N446" i="1"/>
  <c r="O446" i="1"/>
  <c r="P446" i="1" s="1"/>
  <c r="C447" i="1"/>
  <c r="D447" i="1"/>
  <c r="E447" i="1"/>
  <c r="F447" i="1"/>
  <c r="G447" i="1"/>
  <c r="I447" i="1"/>
  <c r="J447" i="1" s="1"/>
  <c r="N447" i="1"/>
  <c r="O447" i="1"/>
  <c r="P447" i="1" s="1"/>
  <c r="C448" i="1"/>
  <c r="D448" i="1"/>
  <c r="E448" i="1"/>
  <c r="F448" i="1"/>
  <c r="G448" i="1"/>
  <c r="I448" i="1"/>
  <c r="J448" i="1" s="1"/>
  <c r="N448" i="1"/>
  <c r="O448" i="1"/>
  <c r="P448" i="1" s="1"/>
  <c r="C449" i="1"/>
  <c r="D449" i="1"/>
  <c r="E449" i="1"/>
  <c r="F449" i="1"/>
  <c r="G449" i="1"/>
  <c r="I449" i="1"/>
  <c r="J449" i="1" s="1"/>
  <c r="N449" i="1"/>
  <c r="O449" i="1"/>
  <c r="P449" i="1" s="1"/>
  <c r="C450" i="1"/>
  <c r="D450" i="1"/>
  <c r="E450" i="1"/>
  <c r="F450" i="1"/>
  <c r="G450" i="1"/>
  <c r="I450" i="1"/>
  <c r="J450" i="1" s="1"/>
  <c r="N450" i="1"/>
  <c r="O450" i="1"/>
  <c r="P450" i="1" s="1"/>
  <c r="C451" i="1"/>
  <c r="D451" i="1"/>
  <c r="E451" i="1"/>
  <c r="F451" i="1"/>
  <c r="G451" i="1"/>
  <c r="I451" i="1"/>
  <c r="J451" i="1" s="1"/>
  <c r="N451" i="1"/>
  <c r="O451" i="1"/>
  <c r="P451" i="1" s="1"/>
  <c r="C452" i="1"/>
  <c r="D452" i="1"/>
  <c r="E452" i="1"/>
  <c r="F452" i="1"/>
  <c r="G452" i="1"/>
  <c r="I452" i="1"/>
  <c r="J452" i="1" s="1"/>
  <c r="N452" i="1"/>
  <c r="O452" i="1"/>
  <c r="P452" i="1" s="1"/>
  <c r="C453" i="1"/>
  <c r="D453" i="1"/>
  <c r="E453" i="1"/>
  <c r="F453" i="1"/>
  <c r="G453" i="1"/>
  <c r="I453" i="1"/>
  <c r="J453" i="1" s="1"/>
  <c r="N453" i="1"/>
  <c r="O453" i="1"/>
  <c r="P453" i="1" s="1"/>
  <c r="C454" i="1"/>
  <c r="D454" i="1"/>
  <c r="E454" i="1"/>
  <c r="F454" i="1"/>
  <c r="G454" i="1"/>
  <c r="I454" i="1"/>
  <c r="J454" i="1" s="1"/>
  <c r="N454" i="1"/>
  <c r="O454" i="1"/>
  <c r="P454" i="1" s="1"/>
  <c r="C455" i="1"/>
  <c r="D455" i="1"/>
  <c r="E455" i="1"/>
  <c r="F455" i="1"/>
  <c r="G455" i="1"/>
  <c r="I455" i="1"/>
  <c r="J455" i="1" s="1"/>
  <c r="N455" i="1"/>
  <c r="O455" i="1"/>
  <c r="P455" i="1" s="1"/>
  <c r="C456" i="1"/>
  <c r="D456" i="1"/>
  <c r="E456" i="1"/>
  <c r="F456" i="1"/>
  <c r="G456" i="1"/>
  <c r="I456" i="1"/>
  <c r="J456" i="1" s="1"/>
  <c r="N456" i="1"/>
  <c r="O456" i="1"/>
  <c r="P456" i="1" s="1"/>
  <c r="C457" i="1"/>
  <c r="D457" i="1"/>
  <c r="E457" i="1"/>
  <c r="F457" i="1"/>
  <c r="G457" i="1"/>
  <c r="I457" i="1"/>
  <c r="J457" i="1" s="1"/>
  <c r="N457" i="1"/>
  <c r="O457" i="1"/>
  <c r="P457" i="1" s="1"/>
  <c r="C458" i="1"/>
  <c r="D458" i="1"/>
  <c r="E458" i="1"/>
  <c r="F458" i="1"/>
  <c r="G458" i="1"/>
  <c r="I458" i="1"/>
  <c r="J458" i="1" s="1"/>
  <c r="N458" i="1"/>
  <c r="O458" i="1"/>
  <c r="P458" i="1" s="1"/>
  <c r="C459" i="1"/>
  <c r="D459" i="1"/>
  <c r="E459" i="1"/>
  <c r="F459" i="1"/>
  <c r="G459" i="1"/>
  <c r="I459" i="1"/>
  <c r="J459" i="1" s="1"/>
  <c r="N459" i="1"/>
  <c r="O459" i="1"/>
  <c r="P459" i="1" s="1"/>
  <c r="C460" i="1"/>
  <c r="D460" i="1"/>
  <c r="E460" i="1"/>
  <c r="F460" i="1"/>
  <c r="G460" i="1"/>
  <c r="I460" i="1"/>
  <c r="J460" i="1" s="1"/>
  <c r="N460" i="1"/>
  <c r="O460" i="1"/>
  <c r="P460" i="1" s="1"/>
  <c r="C461" i="1"/>
  <c r="D461" i="1"/>
  <c r="E461" i="1"/>
  <c r="F461" i="1"/>
  <c r="G461" i="1"/>
  <c r="I461" i="1"/>
  <c r="J461" i="1" s="1"/>
  <c r="N461" i="1"/>
  <c r="O461" i="1"/>
  <c r="P461" i="1" s="1"/>
  <c r="C462" i="1"/>
  <c r="D462" i="1"/>
  <c r="E462" i="1"/>
  <c r="F462" i="1"/>
  <c r="G462" i="1"/>
  <c r="I462" i="1"/>
  <c r="J462" i="1" s="1"/>
  <c r="N462" i="1"/>
  <c r="O462" i="1"/>
  <c r="P462" i="1" s="1"/>
  <c r="C463" i="1"/>
  <c r="D463" i="1"/>
  <c r="E463" i="1"/>
  <c r="F463" i="1"/>
  <c r="G463" i="1"/>
  <c r="I463" i="1"/>
  <c r="J463" i="1" s="1"/>
  <c r="N463" i="1"/>
  <c r="O463" i="1"/>
  <c r="P463" i="1" s="1"/>
  <c r="C464" i="1"/>
  <c r="D464" i="1"/>
  <c r="E464" i="1"/>
  <c r="F464" i="1"/>
  <c r="G464" i="1"/>
  <c r="I464" i="1"/>
  <c r="J464" i="1" s="1"/>
  <c r="N464" i="1"/>
  <c r="O464" i="1"/>
  <c r="P464" i="1" s="1"/>
  <c r="C465" i="1"/>
  <c r="D465" i="1"/>
  <c r="E465" i="1"/>
  <c r="F465" i="1"/>
  <c r="G465" i="1"/>
  <c r="I465" i="1"/>
  <c r="J465" i="1" s="1"/>
  <c r="N465" i="1"/>
  <c r="O465" i="1"/>
  <c r="P465" i="1" s="1"/>
  <c r="C466" i="1"/>
  <c r="D466" i="1"/>
  <c r="E466" i="1"/>
  <c r="F466" i="1"/>
  <c r="G466" i="1"/>
  <c r="I466" i="1"/>
  <c r="J466" i="1" s="1"/>
  <c r="N466" i="1"/>
  <c r="O466" i="1"/>
  <c r="P466" i="1" s="1"/>
  <c r="C467" i="1"/>
  <c r="D467" i="1"/>
  <c r="E467" i="1"/>
  <c r="F467" i="1"/>
  <c r="G467" i="1"/>
  <c r="I467" i="1"/>
  <c r="J467" i="1"/>
  <c r="N467" i="1"/>
  <c r="O467" i="1"/>
  <c r="P467" i="1" s="1"/>
  <c r="C468" i="1"/>
  <c r="D468" i="1"/>
  <c r="E468" i="1"/>
  <c r="F468" i="1"/>
  <c r="G468" i="1"/>
  <c r="I468" i="1"/>
  <c r="J468" i="1" s="1"/>
  <c r="N468" i="1"/>
  <c r="O468" i="1"/>
  <c r="P468" i="1" s="1"/>
  <c r="C469" i="1"/>
  <c r="D469" i="1"/>
  <c r="E469" i="1"/>
  <c r="F469" i="1"/>
  <c r="G469" i="1"/>
  <c r="I469" i="1"/>
  <c r="J469" i="1" s="1"/>
  <c r="N469" i="1"/>
  <c r="O469" i="1"/>
  <c r="P469" i="1" s="1"/>
  <c r="C470" i="1"/>
  <c r="D470" i="1"/>
  <c r="E470" i="1"/>
  <c r="F470" i="1"/>
  <c r="G470" i="1"/>
  <c r="I470" i="1"/>
  <c r="J470" i="1" s="1"/>
  <c r="N470" i="1"/>
  <c r="O470" i="1"/>
  <c r="P470" i="1" s="1"/>
  <c r="C471" i="1"/>
  <c r="D471" i="1"/>
  <c r="E471" i="1"/>
  <c r="F471" i="1"/>
  <c r="G471" i="1"/>
  <c r="I471" i="1"/>
  <c r="J471" i="1" s="1"/>
  <c r="N471" i="1"/>
  <c r="O471" i="1"/>
  <c r="P471" i="1" s="1"/>
  <c r="C472" i="1"/>
  <c r="D472" i="1"/>
  <c r="E472" i="1"/>
  <c r="F472" i="1"/>
  <c r="G472" i="1"/>
  <c r="J472" i="1"/>
  <c r="N472" i="1"/>
  <c r="O472" i="1"/>
  <c r="P472" i="1" s="1"/>
  <c r="C473" i="1"/>
  <c r="D473" i="1"/>
  <c r="E473" i="1"/>
  <c r="F473" i="1"/>
  <c r="G473" i="1"/>
  <c r="I473" i="1"/>
  <c r="J473" i="1" s="1"/>
  <c r="N473" i="1"/>
  <c r="O473" i="1"/>
  <c r="P473" i="1" s="1"/>
  <c r="C474" i="1"/>
  <c r="D474" i="1"/>
  <c r="E474" i="1"/>
  <c r="F474" i="1"/>
  <c r="G474" i="1"/>
  <c r="I474" i="1"/>
  <c r="J474" i="1" s="1"/>
  <c r="N474" i="1"/>
  <c r="O474" i="1"/>
  <c r="P474" i="1" s="1"/>
  <c r="C475" i="1"/>
  <c r="D475" i="1"/>
  <c r="E475" i="1"/>
  <c r="F475" i="1"/>
  <c r="G475" i="1"/>
  <c r="I475" i="1"/>
  <c r="J475" i="1" s="1"/>
  <c r="N475" i="1"/>
  <c r="O475" i="1"/>
  <c r="P475" i="1" s="1"/>
  <c r="C476" i="1"/>
  <c r="D476" i="1"/>
  <c r="E476" i="1"/>
  <c r="F476" i="1"/>
  <c r="G476" i="1"/>
  <c r="I476" i="1"/>
  <c r="J476" i="1" s="1"/>
  <c r="N476" i="1"/>
  <c r="O476" i="1"/>
  <c r="P476" i="1" s="1"/>
  <c r="C477" i="1"/>
  <c r="D477" i="1"/>
  <c r="E477" i="1"/>
  <c r="F477" i="1"/>
  <c r="G477" i="1"/>
  <c r="I477" i="1"/>
  <c r="J477" i="1" s="1"/>
  <c r="N477" i="1"/>
  <c r="O477" i="1"/>
  <c r="P477" i="1" s="1"/>
  <c r="C478" i="1"/>
  <c r="D478" i="1"/>
  <c r="E478" i="1"/>
  <c r="F478" i="1"/>
  <c r="G478" i="1"/>
  <c r="I478" i="1"/>
  <c r="J478" i="1" s="1"/>
  <c r="N478" i="1"/>
  <c r="O478" i="1"/>
  <c r="P478" i="1" s="1"/>
  <c r="C479" i="1"/>
  <c r="D479" i="1"/>
  <c r="E479" i="1"/>
  <c r="F479" i="1"/>
  <c r="G479" i="1"/>
  <c r="I479" i="1"/>
  <c r="J479" i="1" s="1"/>
  <c r="N479" i="1"/>
  <c r="O479" i="1"/>
  <c r="P479" i="1" s="1"/>
  <c r="C480" i="1"/>
  <c r="D480" i="1"/>
  <c r="E480" i="1"/>
  <c r="F480" i="1"/>
  <c r="G480" i="1"/>
  <c r="I480" i="1"/>
  <c r="J480" i="1" s="1"/>
  <c r="N480" i="1"/>
  <c r="O480" i="1"/>
  <c r="P480" i="1" s="1"/>
  <c r="C481" i="1"/>
  <c r="D481" i="1"/>
  <c r="E481" i="1"/>
  <c r="F481" i="1"/>
  <c r="G481" i="1"/>
  <c r="I481" i="1"/>
  <c r="J481" i="1" s="1"/>
  <c r="N481" i="1"/>
  <c r="O481" i="1"/>
  <c r="P481" i="1" s="1"/>
  <c r="C483" i="1"/>
  <c r="D483" i="1"/>
  <c r="E483" i="1"/>
  <c r="F483" i="1"/>
  <c r="G483" i="1"/>
  <c r="I483" i="1"/>
  <c r="J483" i="1" s="1"/>
  <c r="N483" i="1"/>
  <c r="O483" i="1"/>
  <c r="P483" i="1" s="1"/>
  <c r="C484" i="1"/>
  <c r="D484" i="1"/>
  <c r="E484" i="1"/>
  <c r="F484" i="1"/>
  <c r="G484" i="1"/>
  <c r="I484" i="1"/>
  <c r="J484" i="1" s="1"/>
  <c r="N484" i="1"/>
  <c r="O484" i="1"/>
  <c r="P484" i="1" s="1"/>
  <c r="C485" i="1"/>
  <c r="D485" i="1"/>
  <c r="E485" i="1"/>
  <c r="F485" i="1"/>
  <c r="G485" i="1"/>
  <c r="I485" i="1"/>
  <c r="J485" i="1" s="1"/>
  <c r="N485" i="1"/>
  <c r="O485" i="1"/>
  <c r="P485" i="1" s="1"/>
  <c r="C486" i="1"/>
  <c r="D486" i="1"/>
  <c r="E486" i="1"/>
  <c r="F486" i="1"/>
  <c r="G486" i="1"/>
  <c r="I486" i="1"/>
  <c r="J486" i="1" s="1"/>
  <c r="N486" i="1"/>
  <c r="O486" i="1"/>
  <c r="P486" i="1" s="1"/>
  <c r="C487" i="1"/>
  <c r="D487" i="1"/>
  <c r="E487" i="1"/>
  <c r="F487" i="1"/>
  <c r="G487" i="1"/>
  <c r="I487" i="1"/>
  <c r="J487" i="1" s="1"/>
  <c r="N487" i="1"/>
  <c r="O487" i="1"/>
  <c r="P487" i="1" s="1"/>
  <c r="C488" i="1"/>
  <c r="D488" i="1"/>
  <c r="E488" i="1"/>
  <c r="F488" i="1"/>
  <c r="G488" i="1"/>
  <c r="I488" i="1"/>
  <c r="J488" i="1" s="1"/>
  <c r="N488" i="1"/>
  <c r="O488" i="1"/>
  <c r="P488" i="1" s="1"/>
  <c r="C489" i="1"/>
  <c r="D489" i="1"/>
  <c r="E489" i="1"/>
  <c r="F489" i="1"/>
  <c r="G489" i="1"/>
  <c r="I489" i="1"/>
  <c r="J489" i="1" s="1"/>
  <c r="N489" i="1"/>
  <c r="O489" i="1"/>
  <c r="P489" i="1" s="1"/>
  <c r="C490" i="1"/>
  <c r="D490" i="1"/>
  <c r="E490" i="1"/>
  <c r="F490" i="1"/>
  <c r="G490" i="1"/>
  <c r="I490" i="1"/>
  <c r="J490" i="1" s="1"/>
  <c r="N490" i="1"/>
  <c r="O490" i="1"/>
  <c r="P490" i="1" s="1"/>
  <c r="C491" i="1"/>
  <c r="D491" i="1"/>
  <c r="E491" i="1"/>
  <c r="F491" i="1"/>
  <c r="G491" i="1"/>
  <c r="I491" i="1"/>
  <c r="J491" i="1" s="1"/>
  <c r="N491" i="1"/>
  <c r="O491" i="1"/>
  <c r="P491" i="1" s="1"/>
  <c r="C492" i="1"/>
  <c r="D492" i="1"/>
  <c r="E492" i="1"/>
  <c r="F492" i="1"/>
  <c r="G492" i="1"/>
  <c r="I492" i="1"/>
  <c r="J492" i="1" s="1"/>
  <c r="N492" i="1"/>
  <c r="O492" i="1"/>
  <c r="P492" i="1" s="1"/>
  <c r="C493" i="1"/>
  <c r="D493" i="1"/>
  <c r="E493" i="1"/>
  <c r="F493" i="1"/>
  <c r="G493" i="1"/>
  <c r="I493" i="1"/>
  <c r="J493" i="1" s="1"/>
  <c r="N493" i="1"/>
  <c r="O493" i="1"/>
  <c r="P493" i="1" s="1"/>
  <c r="C494" i="1"/>
  <c r="D494" i="1"/>
  <c r="E494" i="1"/>
  <c r="F494" i="1"/>
  <c r="G494" i="1"/>
  <c r="I494" i="1"/>
  <c r="J494" i="1" s="1"/>
  <c r="N494" i="1"/>
  <c r="O494" i="1"/>
  <c r="P494" i="1" s="1"/>
  <c r="C495" i="1"/>
  <c r="D495" i="1"/>
  <c r="E495" i="1"/>
  <c r="F495" i="1"/>
  <c r="G495" i="1"/>
  <c r="I495" i="1"/>
  <c r="J495" i="1" s="1"/>
  <c r="N495" i="1"/>
  <c r="O495" i="1"/>
  <c r="P495" i="1" s="1"/>
  <c r="C496" i="1"/>
  <c r="D496" i="1"/>
  <c r="E496" i="1"/>
  <c r="F496" i="1"/>
  <c r="G496" i="1"/>
  <c r="I496" i="1"/>
  <c r="J496" i="1" s="1"/>
  <c r="N496" i="1"/>
  <c r="O496" i="1"/>
  <c r="P496" i="1" s="1"/>
  <c r="C497" i="1"/>
  <c r="D497" i="1"/>
  <c r="E497" i="1"/>
  <c r="F497" i="1"/>
  <c r="G497" i="1"/>
  <c r="I497" i="1"/>
  <c r="J497" i="1" s="1"/>
  <c r="N497" i="1"/>
  <c r="O497" i="1"/>
  <c r="P497" i="1" s="1"/>
  <c r="C498" i="1"/>
  <c r="D498" i="1"/>
  <c r="E498" i="1"/>
  <c r="F498" i="1"/>
  <c r="G498" i="1"/>
  <c r="I498" i="1"/>
  <c r="J498" i="1" s="1"/>
  <c r="N498" i="1"/>
  <c r="O498" i="1"/>
  <c r="P498" i="1" s="1"/>
  <c r="C499" i="1"/>
  <c r="D499" i="1"/>
  <c r="E499" i="1"/>
  <c r="F499" i="1"/>
  <c r="G499" i="1"/>
  <c r="I499" i="1"/>
  <c r="J499" i="1" s="1"/>
  <c r="N499" i="1"/>
  <c r="O499" i="1"/>
  <c r="P499" i="1" s="1"/>
  <c r="C500" i="1"/>
  <c r="D500" i="1"/>
  <c r="E500" i="1"/>
  <c r="F500" i="1"/>
  <c r="G500" i="1"/>
  <c r="I500" i="1"/>
  <c r="J500" i="1" s="1"/>
  <c r="N500" i="1"/>
  <c r="O500" i="1"/>
  <c r="P500" i="1" s="1"/>
  <c r="C501" i="1"/>
  <c r="D501" i="1"/>
  <c r="E501" i="1"/>
  <c r="F501" i="1"/>
  <c r="G501" i="1"/>
  <c r="I501" i="1"/>
  <c r="J501" i="1" s="1"/>
  <c r="N501" i="1"/>
  <c r="O501" i="1"/>
  <c r="P501" i="1" s="1"/>
  <c r="C502" i="1"/>
  <c r="D502" i="1"/>
  <c r="E502" i="1"/>
  <c r="F502" i="1"/>
  <c r="G502" i="1"/>
  <c r="I502" i="1"/>
  <c r="J502" i="1" s="1"/>
  <c r="N502" i="1"/>
  <c r="O502" i="1"/>
  <c r="P502" i="1" s="1"/>
  <c r="C503" i="1"/>
  <c r="D503" i="1"/>
  <c r="E503" i="1"/>
  <c r="F503" i="1"/>
  <c r="G503" i="1"/>
  <c r="I503" i="1"/>
  <c r="J503" i="1" s="1"/>
  <c r="N503" i="1"/>
  <c r="O503" i="1"/>
  <c r="P503" i="1" s="1"/>
  <c r="C504" i="1"/>
  <c r="D504" i="1"/>
  <c r="E504" i="1"/>
  <c r="F504" i="1"/>
  <c r="G504" i="1"/>
  <c r="I504" i="1"/>
  <c r="J504" i="1" s="1"/>
  <c r="N504" i="1"/>
  <c r="O504" i="1"/>
  <c r="P504" i="1" s="1"/>
  <c r="C505" i="1"/>
  <c r="D505" i="1"/>
  <c r="E505" i="1"/>
  <c r="F505" i="1"/>
  <c r="G505" i="1"/>
  <c r="I505" i="1"/>
  <c r="J505" i="1"/>
  <c r="N505" i="1"/>
  <c r="O505" i="1"/>
  <c r="P505" i="1" s="1"/>
  <c r="C506" i="1"/>
  <c r="D506" i="1"/>
  <c r="E506" i="1"/>
  <c r="F506" i="1"/>
  <c r="G506" i="1"/>
  <c r="I506" i="1"/>
  <c r="J506" i="1" s="1"/>
  <c r="N506" i="1"/>
  <c r="O506" i="1"/>
  <c r="P506" i="1" s="1"/>
  <c r="C507" i="1"/>
  <c r="D507" i="1"/>
  <c r="E507" i="1"/>
  <c r="F507" i="1"/>
  <c r="G507" i="1"/>
  <c r="I507" i="1"/>
  <c r="J507" i="1" s="1"/>
  <c r="N507" i="1"/>
  <c r="O507" i="1"/>
  <c r="P507" i="1" s="1"/>
  <c r="C508" i="1"/>
  <c r="D508" i="1"/>
  <c r="E508" i="1"/>
  <c r="F508" i="1"/>
  <c r="G508" i="1"/>
  <c r="I508" i="1"/>
  <c r="J508" i="1" s="1"/>
  <c r="N508" i="1"/>
  <c r="O508" i="1"/>
  <c r="P508" i="1" s="1"/>
  <c r="C509" i="1"/>
  <c r="D509" i="1"/>
  <c r="E509" i="1"/>
  <c r="F509" i="1"/>
  <c r="G509" i="1"/>
  <c r="I509" i="1"/>
  <c r="J509" i="1" s="1"/>
  <c r="N509" i="1"/>
  <c r="O509" i="1"/>
  <c r="P509" i="1" s="1"/>
  <c r="C510" i="1"/>
  <c r="D510" i="1"/>
  <c r="E510" i="1"/>
  <c r="F510" i="1"/>
  <c r="G510" i="1"/>
  <c r="I510" i="1"/>
  <c r="J510" i="1" s="1"/>
  <c r="N510" i="1"/>
  <c r="O510" i="1"/>
  <c r="P510" i="1" s="1"/>
  <c r="C511" i="1"/>
  <c r="D511" i="1"/>
  <c r="E511" i="1"/>
  <c r="F511" i="1"/>
  <c r="G511" i="1"/>
  <c r="I511" i="1"/>
  <c r="J511" i="1" s="1"/>
  <c r="N511" i="1"/>
  <c r="O511" i="1"/>
  <c r="P511" i="1" s="1"/>
  <c r="C512" i="1"/>
  <c r="D512" i="1"/>
  <c r="E512" i="1"/>
  <c r="F512" i="1"/>
  <c r="G512" i="1"/>
  <c r="I512" i="1"/>
  <c r="J512" i="1" s="1"/>
  <c r="N512" i="1"/>
  <c r="O512" i="1"/>
  <c r="P512" i="1" s="1"/>
  <c r="C513" i="1"/>
  <c r="D513" i="1"/>
  <c r="E513" i="1"/>
  <c r="F513" i="1"/>
  <c r="G513" i="1"/>
  <c r="I513" i="1"/>
  <c r="J513" i="1" s="1"/>
  <c r="N513" i="1"/>
  <c r="O513" i="1"/>
  <c r="P513" i="1" s="1"/>
  <c r="C514" i="1"/>
  <c r="D514" i="1"/>
  <c r="E514" i="1"/>
  <c r="F514" i="1"/>
  <c r="G514" i="1"/>
  <c r="I514" i="1"/>
  <c r="J514" i="1" s="1"/>
  <c r="N514" i="1"/>
  <c r="O514" i="1"/>
  <c r="P514" i="1" s="1"/>
  <c r="C515" i="1"/>
  <c r="D515" i="1"/>
  <c r="E515" i="1"/>
  <c r="F515" i="1"/>
  <c r="G515" i="1"/>
  <c r="I515" i="1"/>
  <c r="J515" i="1" s="1"/>
  <c r="N515" i="1"/>
  <c r="O515" i="1"/>
  <c r="P515" i="1" s="1"/>
  <c r="C516" i="1"/>
  <c r="D516" i="1"/>
  <c r="E516" i="1"/>
  <c r="F516" i="1"/>
  <c r="G516" i="1"/>
  <c r="I516" i="1"/>
  <c r="J516" i="1" s="1"/>
  <c r="N516" i="1"/>
  <c r="O516" i="1"/>
  <c r="P516" i="1" s="1"/>
  <c r="C517" i="1"/>
  <c r="D517" i="1"/>
  <c r="E517" i="1"/>
  <c r="F517" i="1"/>
  <c r="G517" i="1"/>
  <c r="I517" i="1"/>
  <c r="J517" i="1" s="1"/>
  <c r="N517" i="1"/>
  <c r="O517" i="1"/>
  <c r="P517" i="1" s="1"/>
  <c r="C518" i="1"/>
  <c r="D518" i="1"/>
  <c r="E518" i="1"/>
  <c r="F518" i="1"/>
  <c r="G518" i="1"/>
  <c r="I518" i="1"/>
  <c r="J518" i="1" s="1"/>
  <c r="N518" i="1"/>
  <c r="O518" i="1"/>
  <c r="P518" i="1" s="1"/>
  <c r="C519" i="1"/>
  <c r="D519" i="1"/>
  <c r="E519" i="1"/>
  <c r="F519" i="1"/>
  <c r="G519" i="1"/>
  <c r="I519" i="1"/>
  <c r="J519" i="1" s="1"/>
  <c r="N519" i="1"/>
  <c r="O519" i="1"/>
  <c r="P519" i="1" s="1"/>
  <c r="C520" i="1"/>
  <c r="D520" i="1"/>
  <c r="E520" i="1"/>
  <c r="F520" i="1"/>
  <c r="G520" i="1"/>
  <c r="I520" i="1"/>
  <c r="J520" i="1" s="1"/>
  <c r="N520" i="1"/>
  <c r="O520" i="1"/>
  <c r="P520" i="1" s="1"/>
  <c r="C521" i="1"/>
  <c r="D521" i="1"/>
  <c r="E521" i="1"/>
  <c r="F521" i="1"/>
  <c r="G521" i="1"/>
  <c r="I521" i="1"/>
  <c r="J521" i="1"/>
  <c r="N521" i="1"/>
  <c r="O521" i="1"/>
  <c r="P521" i="1" s="1"/>
  <c r="C522" i="1"/>
  <c r="D522" i="1"/>
  <c r="E522" i="1"/>
  <c r="F522" i="1"/>
  <c r="G522" i="1"/>
  <c r="I522" i="1"/>
  <c r="J522" i="1" s="1"/>
  <c r="N522" i="1"/>
  <c r="O522" i="1"/>
  <c r="P522" i="1" s="1"/>
  <c r="C523" i="1"/>
  <c r="D523" i="1"/>
  <c r="E523" i="1"/>
  <c r="F523" i="1"/>
  <c r="G523" i="1"/>
  <c r="I523" i="1"/>
  <c r="J523" i="1" s="1"/>
  <c r="N523" i="1"/>
  <c r="O523" i="1"/>
  <c r="P523" i="1" s="1"/>
  <c r="C524" i="1"/>
  <c r="D524" i="1"/>
  <c r="E524" i="1"/>
  <c r="F524" i="1"/>
  <c r="G524" i="1"/>
  <c r="I524" i="1"/>
  <c r="J524" i="1" s="1"/>
  <c r="N524" i="1"/>
  <c r="O524" i="1"/>
  <c r="P524" i="1" s="1"/>
  <c r="C525" i="1"/>
  <c r="D525" i="1"/>
  <c r="E525" i="1"/>
  <c r="F525" i="1"/>
  <c r="G525" i="1"/>
  <c r="I525" i="1"/>
  <c r="J525" i="1" s="1"/>
  <c r="N525" i="1"/>
  <c r="O525" i="1"/>
  <c r="P525" i="1" s="1"/>
  <c r="C526" i="1"/>
  <c r="D526" i="1"/>
  <c r="E526" i="1"/>
  <c r="F526" i="1"/>
  <c r="G526" i="1"/>
  <c r="I526" i="1"/>
  <c r="J526" i="1" s="1"/>
  <c r="N526" i="1"/>
  <c r="O526" i="1"/>
  <c r="P526" i="1" s="1"/>
  <c r="C527" i="1"/>
  <c r="D527" i="1"/>
  <c r="E527" i="1"/>
  <c r="F527" i="1"/>
  <c r="G527" i="1"/>
  <c r="I527" i="1"/>
  <c r="J527" i="1" s="1"/>
  <c r="N527" i="1"/>
  <c r="O527" i="1"/>
  <c r="P527" i="1" s="1"/>
  <c r="C528" i="1"/>
  <c r="D528" i="1"/>
  <c r="E528" i="1"/>
  <c r="F528" i="1"/>
  <c r="G528" i="1"/>
  <c r="I528" i="1"/>
  <c r="J528" i="1" s="1"/>
  <c r="N528" i="1"/>
  <c r="O528" i="1"/>
  <c r="P528" i="1" s="1"/>
  <c r="C529" i="1"/>
  <c r="D529" i="1"/>
  <c r="E529" i="1"/>
  <c r="F529" i="1"/>
  <c r="G529" i="1"/>
  <c r="I529" i="1"/>
  <c r="J529" i="1" s="1"/>
  <c r="N529" i="1"/>
  <c r="O529" i="1"/>
  <c r="P529" i="1" s="1"/>
  <c r="C530" i="1"/>
  <c r="D530" i="1"/>
  <c r="E530" i="1"/>
  <c r="F530" i="1"/>
  <c r="G530" i="1"/>
  <c r="I530" i="1"/>
  <c r="J530" i="1" s="1"/>
  <c r="N530" i="1"/>
  <c r="O530" i="1"/>
  <c r="P530" i="1" s="1"/>
  <c r="C531" i="1"/>
  <c r="D531" i="1"/>
  <c r="E531" i="1"/>
  <c r="F531" i="1"/>
  <c r="G531" i="1"/>
  <c r="I531" i="1"/>
  <c r="J531" i="1" s="1"/>
  <c r="N531" i="1"/>
  <c r="O531" i="1"/>
  <c r="P531" i="1" s="1"/>
  <c r="C532" i="1"/>
  <c r="D532" i="1"/>
  <c r="E532" i="1"/>
  <c r="F532" i="1"/>
  <c r="G532" i="1"/>
  <c r="I532" i="1"/>
  <c r="J532" i="1" s="1"/>
  <c r="N532" i="1"/>
  <c r="O532" i="1"/>
  <c r="P532" i="1" s="1"/>
  <c r="C533" i="1"/>
  <c r="D533" i="1"/>
  <c r="E533" i="1"/>
  <c r="F533" i="1"/>
  <c r="G533" i="1"/>
  <c r="I533" i="1"/>
  <c r="J533" i="1" s="1"/>
  <c r="N533" i="1"/>
  <c r="O533" i="1"/>
  <c r="P533" i="1" s="1"/>
  <c r="C534" i="1"/>
  <c r="D534" i="1"/>
  <c r="E534" i="1"/>
  <c r="F534" i="1"/>
  <c r="G534" i="1"/>
  <c r="I534" i="1"/>
  <c r="J534" i="1" s="1"/>
  <c r="N534" i="1"/>
  <c r="O534" i="1"/>
  <c r="P534" i="1" s="1"/>
  <c r="C535" i="1"/>
  <c r="D535" i="1"/>
  <c r="E535" i="1"/>
  <c r="F535" i="1"/>
  <c r="G535" i="1"/>
  <c r="I535" i="1"/>
  <c r="J535" i="1" s="1"/>
  <c r="N535" i="1"/>
  <c r="O535" i="1"/>
  <c r="P535" i="1" s="1"/>
  <c r="C536" i="1"/>
  <c r="D536" i="1"/>
  <c r="E536" i="1"/>
  <c r="F536" i="1"/>
  <c r="G536" i="1"/>
  <c r="I536" i="1"/>
  <c r="J536" i="1" s="1"/>
  <c r="N536" i="1"/>
  <c r="O536" i="1"/>
  <c r="P536" i="1" s="1"/>
  <c r="C537" i="1"/>
  <c r="D537" i="1"/>
  <c r="E537" i="1"/>
  <c r="F537" i="1"/>
  <c r="G537" i="1"/>
  <c r="I537" i="1"/>
  <c r="J537" i="1" s="1"/>
  <c r="N537" i="1"/>
  <c r="O537" i="1"/>
  <c r="P537" i="1" s="1"/>
  <c r="C538" i="1"/>
  <c r="D538" i="1"/>
  <c r="E538" i="1"/>
  <c r="F538" i="1"/>
  <c r="G538" i="1"/>
  <c r="I538" i="1"/>
  <c r="J538" i="1" s="1"/>
  <c r="N538" i="1"/>
  <c r="O538" i="1"/>
  <c r="P538" i="1" s="1"/>
  <c r="C539" i="1"/>
  <c r="D539" i="1"/>
  <c r="E539" i="1"/>
  <c r="F539" i="1"/>
  <c r="G539" i="1"/>
  <c r="I539" i="1"/>
  <c r="J539" i="1" s="1"/>
  <c r="N539" i="1"/>
  <c r="O539" i="1"/>
  <c r="P539" i="1" s="1"/>
  <c r="C540" i="1"/>
  <c r="D540" i="1"/>
  <c r="E540" i="1"/>
  <c r="F540" i="1"/>
  <c r="G540" i="1"/>
  <c r="I540" i="1"/>
  <c r="J540" i="1" s="1"/>
  <c r="N540" i="1"/>
  <c r="O540" i="1"/>
  <c r="P540" i="1" s="1"/>
  <c r="C541" i="1"/>
  <c r="D541" i="1"/>
  <c r="E541" i="1"/>
  <c r="F541" i="1"/>
  <c r="G541" i="1"/>
  <c r="I541" i="1"/>
  <c r="J541" i="1" s="1"/>
  <c r="N541" i="1"/>
  <c r="O541" i="1"/>
  <c r="P541" i="1" s="1"/>
  <c r="C542" i="1"/>
  <c r="D542" i="1"/>
  <c r="E542" i="1"/>
  <c r="F542" i="1"/>
  <c r="G542" i="1"/>
  <c r="I542" i="1"/>
  <c r="J542" i="1" s="1"/>
  <c r="N542" i="1"/>
  <c r="O542" i="1"/>
  <c r="P542" i="1" s="1"/>
  <c r="C543" i="1"/>
  <c r="D543" i="1"/>
  <c r="E543" i="1"/>
  <c r="F543" i="1"/>
  <c r="G543" i="1"/>
  <c r="I543" i="1"/>
  <c r="J543" i="1" s="1"/>
  <c r="N543" i="1"/>
  <c r="O543" i="1"/>
  <c r="P543" i="1" s="1"/>
  <c r="C544" i="1"/>
  <c r="D544" i="1"/>
  <c r="E544" i="1"/>
  <c r="F544" i="1"/>
  <c r="G544" i="1"/>
  <c r="I544" i="1"/>
  <c r="J544" i="1" s="1"/>
  <c r="N544" i="1"/>
  <c r="O544" i="1"/>
  <c r="P544" i="1" s="1"/>
  <c r="C545" i="1"/>
  <c r="D545" i="1"/>
  <c r="E545" i="1"/>
  <c r="F545" i="1"/>
  <c r="G545" i="1"/>
  <c r="I545" i="1"/>
  <c r="J545" i="1" s="1"/>
  <c r="N545" i="1"/>
  <c r="O545" i="1"/>
  <c r="P545" i="1" s="1"/>
  <c r="C546" i="1"/>
  <c r="D546" i="1"/>
  <c r="E546" i="1"/>
  <c r="F546" i="1"/>
  <c r="G546" i="1"/>
  <c r="I546" i="1"/>
  <c r="J546" i="1" s="1"/>
  <c r="N546" i="1"/>
  <c r="O546" i="1"/>
  <c r="P546" i="1" s="1"/>
  <c r="C547" i="1"/>
  <c r="D547" i="1"/>
  <c r="E547" i="1"/>
  <c r="F547" i="1"/>
  <c r="G547" i="1"/>
  <c r="I547" i="1"/>
  <c r="J547" i="1" s="1"/>
  <c r="N547" i="1"/>
  <c r="O547" i="1"/>
  <c r="P547" i="1" s="1"/>
  <c r="C548" i="1"/>
  <c r="D548" i="1"/>
  <c r="E548" i="1"/>
  <c r="F548" i="1"/>
  <c r="G548" i="1"/>
  <c r="I548" i="1"/>
  <c r="J548" i="1" s="1"/>
  <c r="N548" i="1"/>
  <c r="O548" i="1"/>
  <c r="P548" i="1" s="1"/>
  <c r="C549" i="1"/>
  <c r="D549" i="1"/>
  <c r="E549" i="1"/>
  <c r="F549" i="1"/>
  <c r="G549" i="1"/>
  <c r="I549" i="1"/>
  <c r="J549" i="1" s="1"/>
  <c r="N549" i="1"/>
  <c r="O549" i="1"/>
  <c r="P549" i="1" s="1"/>
  <c r="C550" i="1"/>
  <c r="D550" i="1"/>
  <c r="E550" i="1"/>
  <c r="F550" i="1"/>
  <c r="G550" i="1"/>
  <c r="I550" i="1"/>
  <c r="J550" i="1" s="1"/>
  <c r="N550" i="1"/>
  <c r="O550" i="1"/>
  <c r="P550" i="1" s="1"/>
  <c r="C551" i="1"/>
  <c r="D551" i="1"/>
  <c r="E551" i="1"/>
  <c r="F551" i="1"/>
  <c r="G551" i="1"/>
  <c r="I551" i="1"/>
  <c r="J551" i="1" s="1"/>
  <c r="N551" i="1"/>
  <c r="O551" i="1"/>
  <c r="P551" i="1" s="1"/>
  <c r="C552" i="1"/>
  <c r="D552" i="1"/>
  <c r="E552" i="1"/>
  <c r="F552" i="1"/>
  <c r="G552" i="1"/>
  <c r="I552" i="1"/>
  <c r="J552" i="1" s="1"/>
  <c r="N552" i="1"/>
  <c r="O552" i="1"/>
  <c r="P552" i="1" s="1"/>
  <c r="C553" i="1"/>
  <c r="D553" i="1"/>
  <c r="E553" i="1"/>
  <c r="F553" i="1"/>
  <c r="G553" i="1"/>
  <c r="I553" i="1"/>
  <c r="J553" i="1" s="1"/>
  <c r="N553" i="1"/>
  <c r="O553" i="1"/>
  <c r="P553" i="1" s="1"/>
  <c r="C554" i="1"/>
  <c r="D554" i="1"/>
  <c r="E554" i="1"/>
  <c r="F554" i="1"/>
  <c r="G554" i="1"/>
  <c r="I554" i="1"/>
  <c r="J554" i="1" s="1"/>
  <c r="N554" i="1"/>
  <c r="O554" i="1"/>
  <c r="P554" i="1" s="1"/>
  <c r="C555" i="1"/>
  <c r="D555" i="1"/>
  <c r="E555" i="1"/>
  <c r="F555" i="1"/>
  <c r="G555" i="1"/>
  <c r="I555" i="1"/>
  <c r="J555" i="1" s="1"/>
  <c r="N555" i="1"/>
  <c r="O555" i="1"/>
  <c r="P555" i="1" s="1"/>
  <c r="C556" i="1"/>
  <c r="D556" i="1"/>
  <c r="E556" i="1"/>
  <c r="F556" i="1"/>
  <c r="G556" i="1"/>
  <c r="I556" i="1"/>
  <c r="J556" i="1" s="1"/>
  <c r="N556" i="1"/>
  <c r="O556" i="1"/>
  <c r="P556" i="1" s="1"/>
  <c r="C557" i="1"/>
  <c r="D557" i="1"/>
  <c r="E557" i="1"/>
  <c r="F557" i="1"/>
  <c r="G557" i="1"/>
  <c r="I557" i="1"/>
  <c r="J557" i="1" s="1"/>
  <c r="N557" i="1"/>
  <c r="O557" i="1"/>
  <c r="P557" i="1" s="1"/>
  <c r="C558" i="1"/>
  <c r="D558" i="1"/>
  <c r="E558" i="1"/>
  <c r="F558" i="1"/>
  <c r="G558" i="1"/>
  <c r="I558" i="1"/>
  <c r="J558" i="1" s="1"/>
  <c r="N558" i="1"/>
  <c r="O558" i="1"/>
  <c r="P558" i="1" s="1"/>
  <c r="O259" i="1"/>
  <c r="P259" i="1" s="1"/>
  <c r="N259" i="1"/>
  <c r="I259" i="1"/>
  <c r="J259" i="1" s="1"/>
  <c r="G259" i="1"/>
  <c r="F259" i="1"/>
  <c r="E259" i="1"/>
  <c r="D259" i="1"/>
  <c r="C259" i="1"/>
  <c r="O195" i="1"/>
  <c r="P195" i="1" s="1"/>
  <c r="N195" i="1"/>
  <c r="I195" i="1"/>
  <c r="J195" i="1" s="1"/>
  <c r="G195" i="1"/>
  <c r="F195" i="1"/>
  <c r="E195" i="1"/>
  <c r="D195" i="1"/>
  <c r="C195" i="1"/>
  <c r="O163" i="1"/>
  <c r="P163" i="1" s="1"/>
  <c r="N163" i="1"/>
  <c r="I163" i="1"/>
  <c r="J163" i="1" s="1"/>
  <c r="G163" i="1"/>
  <c r="F163" i="1"/>
  <c r="E163" i="1"/>
  <c r="D163" i="1"/>
  <c r="C163" i="1"/>
  <c r="O126" i="1"/>
  <c r="P126" i="1" s="1"/>
  <c r="N126" i="1"/>
  <c r="I126" i="1"/>
  <c r="J126" i="1" s="1"/>
  <c r="G126" i="1"/>
  <c r="F126" i="1"/>
  <c r="E126" i="1"/>
  <c r="D126" i="1"/>
  <c r="C126" i="1"/>
  <c r="O92" i="1"/>
  <c r="P92" i="1" s="1"/>
  <c r="N92" i="1"/>
  <c r="I92" i="1"/>
  <c r="J92" i="1" s="1"/>
  <c r="G92" i="1"/>
  <c r="F92" i="1"/>
  <c r="E92" i="1"/>
  <c r="D92" i="1"/>
  <c r="C92" i="1"/>
  <c r="O78" i="1"/>
  <c r="P78" i="1" s="1"/>
  <c r="N78" i="1"/>
  <c r="I78" i="1"/>
  <c r="J78" i="1" s="1"/>
  <c r="G78" i="1"/>
  <c r="F78" i="1"/>
  <c r="E78" i="1"/>
  <c r="D78" i="1"/>
  <c r="C78" i="1"/>
  <c r="O77" i="1"/>
  <c r="P77" i="1" s="1"/>
  <c r="N77" i="1"/>
  <c r="I77" i="1"/>
  <c r="J77" i="1" s="1"/>
  <c r="G77" i="1"/>
  <c r="F77" i="1"/>
  <c r="E77" i="1"/>
  <c r="D77" i="1"/>
  <c r="C77" i="1"/>
  <c r="O76" i="1"/>
  <c r="P76" i="1" s="1"/>
  <c r="N76" i="1"/>
  <c r="I76" i="1"/>
  <c r="J76" i="1" s="1"/>
  <c r="G76" i="1"/>
  <c r="F76" i="1"/>
  <c r="E76" i="1"/>
  <c r="D76" i="1"/>
  <c r="C76" i="1"/>
  <c r="O75" i="1"/>
  <c r="P75" i="1" s="1"/>
  <c r="N75" i="1"/>
  <c r="I75" i="1"/>
  <c r="J75" i="1" s="1"/>
  <c r="G75" i="1"/>
  <c r="F75" i="1"/>
  <c r="E75" i="1"/>
  <c r="D75" i="1"/>
  <c r="C75" i="1"/>
  <c r="O94" i="1"/>
  <c r="P94" i="1" s="1"/>
  <c r="N94" i="1"/>
  <c r="I94" i="1"/>
  <c r="J94" i="1" s="1"/>
  <c r="G94" i="1"/>
  <c r="F94" i="1"/>
  <c r="E94" i="1"/>
  <c r="D94" i="1"/>
  <c r="C94" i="1"/>
  <c r="O101" i="1"/>
  <c r="P101" i="1" s="1"/>
  <c r="N101" i="1"/>
  <c r="I101" i="1"/>
  <c r="J101" i="1" s="1"/>
  <c r="G101" i="1"/>
  <c r="F101" i="1"/>
  <c r="E101" i="1"/>
  <c r="D101" i="1"/>
  <c r="C101" i="1"/>
  <c r="N55" i="1"/>
  <c r="O55" i="1"/>
  <c r="P55" i="1" s="1"/>
  <c r="C55" i="1"/>
  <c r="D55" i="1"/>
  <c r="E55" i="1"/>
  <c r="F55" i="1"/>
  <c r="G55" i="1"/>
  <c r="O62" i="1"/>
  <c r="P62" i="1" s="1"/>
  <c r="N62" i="1"/>
  <c r="I62" i="1"/>
  <c r="J62" i="1" s="1"/>
  <c r="G62" i="1"/>
  <c r="F62" i="1"/>
  <c r="E62" i="1"/>
  <c r="D62" i="1"/>
  <c r="C62" i="1"/>
  <c r="O61" i="1"/>
  <c r="P61" i="1" s="1"/>
  <c r="N61" i="1"/>
  <c r="I61" i="1"/>
  <c r="J61" i="1" s="1"/>
  <c r="G61" i="1"/>
  <c r="F61" i="1"/>
  <c r="E61" i="1"/>
  <c r="D61" i="1"/>
  <c r="C61" i="1"/>
  <c r="O51" i="1"/>
  <c r="P51" i="1" s="1"/>
  <c r="N51" i="1"/>
  <c r="I51" i="1"/>
  <c r="J51" i="1" s="1"/>
  <c r="G51" i="1"/>
  <c r="F51" i="1"/>
  <c r="E51" i="1"/>
  <c r="D51" i="1"/>
  <c r="C51" i="1"/>
  <c r="O50" i="1"/>
  <c r="P50" i="1"/>
  <c r="N50" i="1"/>
  <c r="I50" i="1"/>
  <c r="J50" i="1" s="1"/>
  <c r="G50" i="1"/>
  <c r="F50" i="1"/>
  <c r="E50" i="1"/>
  <c r="D50" i="1"/>
  <c r="C50" i="1"/>
  <c r="O44" i="1"/>
  <c r="P44" i="1" s="1"/>
  <c r="N44" i="1"/>
  <c r="I44" i="1"/>
  <c r="J44" i="1" s="1"/>
  <c r="G44" i="1"/>
  <c r="F44" i="1"/>
  <c r="E44" i="1"/>
  <c r="D44" i="1"/>
  <c r="C44" i="1"/>
  <c r="O43" i="1"/>
  <c r="P43" i="1" s="1"/>
  <c r="N43" i="1"/>
  <c r="I43" i="1"/>
  <c r="J43" i="1" s="1"/>
  <c r="G43" i="1"/>
  <c r="F43" i="1"/>
  <c r="E43" i="1"/>
  <c r="D43" i="1"/>
  <c r="C43" i="1"/>
  <c r="I4" i="1"/>
  <c r="J4" i="1" s="1"/>
  <c r="I6" i="1"/>
  <c r="J6" i="1" s="1"/>
  <c r="I3" i="1"/>
  <c r="J3" i="1" s="1"/>
  <c r="I5" i="1"/>
  <c r="J5" i="1" s="1"/>
  <c r="I7" i="1"/>
  <c r="J7" i="1" s="1"/>
  <c r="I8" i="1"/>
  <c r="J8" i="1" s="1"/>
  <c r="I15" i="1"/>
  <c r="J15" i="1" s="1"/>
  <c r="I10" i="1"/>
  <c r="J10" i="1" s="1"/>
  <c r="I9" i="1"/>
  <c r="J9" i="1" s="1"/>
  <c r="I11" i="1"/>
  <c r="J11" i="1" s="1"/>
  <c r="I12" i="1"/>
  <c r="J12" i="1" s="1"/>
  <c r="I13" i="1"/>
  <c r="J13" i="1" s="1"/>
  <c r="I16" i="1"/>
  <c r="J16" i="1" s="1"/>
  <c r="I14" i="1"/>
  <c r="J14" i="1" s="1"/>
  <c r="I17" i="1"/>
  <c r="J17" i="1" s="1"/>
  <c r="I18" i="1"/>
  <c r="J18" i="1" s="1"/>
  <c r="I40" i="1"/>
  <c r="J40" i="1" s="1"/>
  <c r="I41" i="1"/>
  <c r="J41" i="1" s="1"/>
  <c r="I35" i="1"/>
  <c r="J35" i="1" s="1"/>
  <c r="I36" i="1"/>
  <c r="J36" i="1" s="1"/>
  <c r="I32" i="1"/>
  <c r="J32" i="1" s="1"/>
  <c r="I46" i="1"/>
  <c r="J46"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3" i="1"/>
  <c r="J33" i="1" s="1"/>
  <c r="I34" i="1"/>
  <c r="J34" i="1" s="1"/>
  <c r="I37" i="1"/>
  <c r="J37" i="1" s="1"/>
  <c r="I38" i="1"/>
  <c r="J38" i="1"/>
  <c r="I39" i="1"/>
  <c r="J39" i="1" s="1"/>
  <c r="I42" i="1"/>
  <c r="J42" i="1" s="1"/>
  <c r="I45" i="1"/>
  <c r="J45" i="1" s="1"/>
  <c r="I47" i="1"/>
  <c r="J47" i="1" s="1"/>
  <c r="I48" i="1"/>
  <c r="J48" i="1" s="1"/>
  <c r="I49" i="1"/>
  <c r="J49" i="1" s="1"/>
  <c r="I54" i="1"/>
  <c r="J54" i="1" s="1"/>
  <c r="I58" i="1"/>
  <c r="J58" i="1" s="1"/>
  <c r="I59" i="1"/>
  <c r="J59" i="1" s="1"/>
  <c r="I53" i="1"/>
  <c r="J53" i="1" s="1"/>
  <c r="I52" i="1"/>
  <c r="J52" i="1" s="1"/>
  <c r="I56" i="1"/>
  <c r="J56" i="1" s="1"/>
  <c r="I57" i="1"/>
  <c r="J57" i="1" s="1"/>
  <c r="I60" i="1"/>
  <c r="J60" i="1" s="1"/>
  <c r="I63" i="1"/>
  <c r="J63" i="1" s="1"/>
  <c r="I64" i="1"/>
  <c r="J64" i="1" s="1"/>
  <c r="I65" i="1"/>
  <c r="J65" i="1" s="1"/>
  <c r="I66" i="1"/>
  <c r="J66" i="1" s="1"/>
  <c r="I67" i="1"/>
  <c r="J67" i="1" s="1"/>
  <c r="I68" i="1"/>
  <c r="J68" i="1" s="1"/>
  <c r="I69" i="1"/>
  <c r="J69" i="1" s="1"/>
  <c r="I70" i="1"/>
  <c r="J70" i="1" s="1"/>
  <c r="I71" i="1"/>
  <c r="J71" i="1" s="1"/>
  <c r="I72" i="1"/>
  <c r="J72" i="1" s="1"/>
  <c r="I73" i="1"/>
  <c r="J73" i="1" s="1"/>
  <c r="I79" i="1"/>
  <c r="J79" i="1" s="1"/>
  <c r="I80" i="1"/>
  <c r="J80" i="1" s="1"/>
  <c r="I81" i="1"/>
  <c r="J81" i="1" s="1"/>
  <c r="I82" i="1"/>
  <c r="J82" i="1" s="1"/>
  <c r="I83" i="1"/>
  <c r="J83" i="1" s="1"/>
  <c r="I84" i="1"/>
  <c r="J84" i="1" s="1"/>
  <c r="I85" i="1"/>
  <c r="J85" i="1" s="1"/>
  <c r="I89" i="1"/>
  <c r="J89" i="1" s="1"/>
  <c r="I87" i="1"/>
  <c r="J87" i="1" s="1"/>
  <c r="I86" i="1"/>
  <c r="J86" i="1" s="1"/>
  <c r="I88" i="1"/>
  <c r="J88" i="1" s="1"/>
  <c r="I90" i="1"/>
  <c r="J90" i="1" s="1"/>
  <c r="I91" i="1"/>
  <c r="J91" i="1" s="1"/>
  <c r="I93" i="1"/>
  <c r="J93" i="1" s="1"/>
  <c r="I99" i="1"/>
  <c r="J99" i="1" s="1"/>
  <c r="I100" i="1"/>
  <c r="J100" i="1" s="1"/>
  <c r="I102" i="1"/>
  <c r="J102" i="1" s="1"/>
  <c r="I103" i="1"/>
  <c r="J103" i="1" s="1"/>
  <c r="I74" i="1"/>
  <c r="J74" i="1" s="1"/>
  <c r="I95" i="1"/>
  <c r="J95" i="1" s="1"/>
  <c r="I96" i="1"/>
  <c r="J96" i="1" s="1"/>
  <c r="I97" i="1"/>
  <c r="J97" i="1" s="1"/>
  <c r="J98" i="1"/>
  <c r="I105" i="1"/>
  <c r="J105" i="1" s="1"/>
  <c r="I104" i="1"/>
  <c r="J104" i="1" s="1"/>
  <c r="I106" i="1"/>
  <c r="J106" i="1" s="1"/>
  <c r="I107" i="1"/>
  <c r="J107" i="1" s="1"/>
  <c r="I109" i="1"/>
  <c r="J109" i="1" s="1"/>
  <c r="I110" i="1"/>
  <c r="J110" i="1" s="1"/>
  <c r="I111" i="1"/>
  <c r="J111" i="1" s="1"/>
  <c r="I112" i="1"/>
  <c r="J112" i="1" s="1"/>
  <c r="I108" i="1"/>
  <c r="J108" i="1" s="1"/>
  <c r="I113" i="1"/>
  <c r="J113" i="1" s="1"/>
  <c r="I114" i="1"/>
  <c r="J114" i="1" s="1"/>
  <c r="I115" i="1"/>
  <c r="J115" i="1" s="1"/>
  <c r="I119" i="1"/>
  <c r="J119" i="1" s="1"/>
  <c r="I116" i="1"/>
  <c r="J116" i="1"/>
  <c r="I117" i="1"/>
  <c r="J117" i="1" s="1"/>
  <c r="I118" i="1"/>
  <c r="J118" i="1" s="1"/>
  <c r="I120" i="1"/>
  <c r="J120" i="1" s="1"/>
  <c r="I121" i="1"/>
  <c r="J121" i="1" s="1"/>
  <c r="I122" i="1"/>
  <c r="J122" i="1" s="1"/>
  <c r="I125" i="1"/>
  <c r="J125" i="1" s="1"/>
  <c r="I123" i="1"/>
  <c r="J123" i="1" s="1"/>
  <c r="I124" i="1"/>
  <c r="J124" i="1" s="1"/>
  <c r="I127" i="1"/>
  <c r="J127" i="1" s="1"/>
  <c r="I128" i="1"/>
  <c r="J128" i="1" s="1"/>
  <c r="I129" i="1"/>
  <c r="J129" i="1" s="1"/>
  <c r="I130" i="1"/>
  <c r="J130" i="1" s="1"/>
  <c r="I132" i="1"/>
  <c r="J132" i="1" s="1"/>
  <c r="I133" i="1"/>
  <c r="J133" i="1" s="1"/>
  <c r="I136" i="1"/>
  <c r="J136" i="1" s="1"/>
  <c r="I134" i="1"/>
  <c r="J134" i="1" s="1"/>
  <c r="I137" i="1"/>
  <c r="J137" i="1" s="1"/>
  <c r="I139" i="1"/>
  <c r="J139" i="1" s="1"/>
  <c r="I140" i="1"/>
  <c r="J140" i="1" s="1"/>
  <c r="I141" i="1"/>
  <c r="J141" i="1" s="1"/>
  <c r="I142" i="1"/>
  <c r="J142" i="1" s="1"/>
  <c r="I143" i="1"/>
  <c r="J143" i="1" s="1"/>
  <c r="I135" i="1"/>
  <c r="J135" i="1" s="1"/>
  <c r="I138" i="1"/>
  <c r="J138"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5" i="1"/>
  <c r="J165" i="1" s="1"/>
  <c r="I164" i="1"/>
  <c r="J164" i="1" s="1"/>
  <c r="I166" i="1"/>
  <c r="J166" i="1" s="1"/>
  <c r="I167" i="1"/>
  <c r="J167" i="1" s="1"/>
  <c r="I169" i="1"/>
  <c r="J169" i="1" s="1"/>
  <c r="I170" i="1"/>
  <c r="J170" i="1" s="1"/>
  <c r="I172" i="1"/>
  <c r="J172" i="1" s="1"/>
  <c r="I176" i="1"/>
  <c r="J176" i="1" s="1"/>
  <c r="I171" i="1"/>
  <c r="J171" i="1" s="1"/>
  <c r="I168" i="1"/>
  <c r="J168" i="1" s="1"/>
  <c r="I173" i="1"/>
  <c r="J173" i="1" s="1"/>
  <c r="I174" i="1"/>
  <c r="J174" i="1" s="1"/>
  <c r="I175" i="1"/>
  <c r="J175" i="1" s="1"/>
  <c r="I177" i="1"/>
  <c r="J177" i="1" s="1"/>
  <c r="I178" i="1"/>
  <c r="J178" i="1" s="1"/>
  <c r="I179" i="1"/>
  <c r="J179" i="1" s="1"/>
  <c r="I182" i="1"/>
  <c r="J182" i="1" s="1"/>
  <c r="I191" i="1"/>
  <c r="J191" i="1" s="1"/>
  <c r="I193" i="1"/>
  <c r="J193" i="1" s="1"/>
  <c r="I131" i="1"/>
  <c r="J131" i="1" s="1"/>
  <c r="I180" i="1"/>
  <c r="J180" i="1" s="1"/>
  <c r="I181" i="1"/>
  <c r="J181" i="1" s="1"/>
  <c r="I209" i="1"/>
  <c r="J209" i="1" s="1"/>
  <c r="I210" i="1"/>
  <c r="J210" i="1" s="1"/>
  <c r="I217" i="1"/>
  <c r="J217" i="1" s="1"/>
  <c r="I187" i="1"/>
  <c r="J187" i="1" s="1"/>
  <c r="I189" i="1"/>
  <c r="J189" i="1" s="1"/>
  <c r="I194" i="1"/>
  <c r="J194" i="1" s="1"/>
  <c r="I197" i="1"/>
  <c r="J197" i="1" s="1"/>
  <c r="I200" i="1"/>
  <c r="J200" i="1" s="1"/>
  <c r="I203" i="1"/>
  <c r="J203" i="1" s="1"/>
  <c r="I206" i="1"/>
  <c r="J206" i="1" s="1"/>
  <c r="I211" i="1"/>
  <c r="J211" i="1" s="1"/>
  <c r="I218" i="1"/>
  <c r="J218" i="1" s="1"/>
  <c r="I198" i="1"/>
  <c r="J198" i="1" s="1"/>
  <c r="I201" i="1"/>
  <c r="J201" i="1" s="1"/>
  <c r="I204" i="1"/>
  <c r="J204" i="1" s="1"/>
  <c r="I207" i="1"/>
  <c r="J207" i="1" s="1"/>
  <c r="I212" i="1"/>
  <c r="J212" i="1" s="1"/>
  <c r="I183" i="1"/>
  <c r="J183" i="1" s="1"/>
  <c r="I184" i="1"/>
  <c r="J184" i="1" s="1"/>
  <c r="I185" i="1"/>
  <c r="J185" i="1" s="1"/>
  <c r="I186" i="1"/>
  <c r="J186" i="1" s="1"/>
  <c r="I188" i="1"/>
  <c r="J188" i="1" s="1"/>
  <c r="I190" i="1"/>
  <c r="J190" i="1" s="1"/>
  <c r="I192" i="1"/>
  <c r="J192" i="1" s="1"/>
  <c r="I196" i="1"/>
  <c r="J196" i="1" s="1"/>
  <c r="I199" i="1"/>
  <c r="J199" i="1" s="1"/>
  <c r="I202" i="1"/>
  <c r="J202" i="1" s="1"/>
  <c r="I205" i="1"/>
  <c r="J205" i="1" s="1"/>
  <c r="I208" i="1"/>
  <c r="J208" i="1" s="1"/>
  <c r="I213" i="1"/>
  <c r="J213" i="1" s="1"/>
  <c r="I219" i="1"/>
  <c r="J219" i="1" s="1"/>
  <c r="I221" i="1"/>
  <c r="J221" i="1" s="1"/>
  <c r="I225" i="1"/>
  <c r="J225" i="1" s="1"/>
  <c r="I229" i="1"/>
  <c r="J229" i="1" s="1"/>
  <c r="I232" i="1"/>
  <c r="J232" i="1" s="1"/>
  <c r="I235" i="1"/>
  <c r="J235" i="1" s="1"/>
  <c r="I245" i="1"/>
  <c r="J245" i="1" s="1"/>
  <c r="I248" i="1"/>
  <c r="J248" i="1" s="1"/>
  <c r="I222" i="1"/>
  <c r="J222" i="1" s="1"/>
  <c r="I223" i="1"/>
  <c r="J223" i="1" s="1"/>
  <c r="I226" i="1"/>
  <c r="J226" i="1" s="1"/>
  <c r="I230" i="1"/>
  <c r="J230" i="1" s="1"/>
  <c r="I227" i="1"/>
  <c r="J227" i="1" s="1"/>
  <c r="I231" i="1"/>
  <c r="J231" i="1" s="1"/>
  <c r="I233" i="1"/>
  <c r="J233" i="1" s="1"/>
  <c r="I234" i="1"/>
  <c r="J234" i="1" s="1"/>
  <c r="I236" i="1"/>
  <c r="J236" i="1" s="1"/>
  <c r="I237" i="1"/>
  <c r="J237" i="1" s="1"/>
  <c r="I239" i="1"/>
  <c r="J239" i="1" s="1"/>
  <c r="I242" i="1"/>
  <c r="J242" i="1" s="1"/>
  <c r="I246" i="1"/>
  <c r="J246" i="1" s="1"/>
  <c r="I249" i="1"/>
  <c r="J249" i="1" s="1"/>
  <c r="I250" i="1"/>
  <c r="J250" i="1" s="1"/>
  <c r="I247" i="1"/>
  <c r="J247" i="1" s="1"/>
  <c r="I214" i="1"/>
  <c r="J214" i="1" s="1"/>
  <c r="I220" i="1"/>
  <c r="J220" i="1" s="1"/>
  <c r="I215" i="1"/>
  <c r="J215" i="1" s="1"/>
  <c r="I216" i="1"/>
  <c r="J216" i="1" s="1"/>
  <c r="I224" i="1"/>
  <c r="J224" i="1" s="1"/>
  <c r="I228" i="1"/>
  <c r="J228" i="1" s="1"/>
  <c r="I240" i="1"/>
  <c r="J240" i="1" s="1"/>
  <c r="I243" i="1"/>
  <c r="J243" i="1" s="1"/>
  <c r="I238" i="1"/>
  <c r="J238" i="1" s="1"/>
  <c r="I244" i="1"/>
  <c r="J244" i="1" s="1"/>
  <c r="I241" i="1"/>
  <c r="J241" i="1" s="1"/>
  <c r="I253" i="1"/>
  <c r="J253" i="1" s="1"/>
  <c r="I256" i="1"/>
  <c r="J256" i="1" s="1"/>
  <c r="I251" i="1"/>
  <c r="J251" i="1" s="1"/>
  <c r="I252" i="1"/>
  <c r="J252" i="1" s="1"/>
  <c r="I254" i="1"/>
  <c r="J254" i="1" s="1"/>
  <c r="I255" i="1"/>
  <c r="J255" i="1" s="1"/>
  <c r="I257" i="1"/>
  <c r="J257" i="1" s="1"/>
  <c r="I258" i="1"/>
  <c r="J258" i="1" s="1"/>
  <c r="I260" i="1"/>
  <c r="J260" i="1" s="1"/>
  <c r="I261" i="1"/>
  <c r="J261" i="1" s="1"/>
  <c r="I262" i="1"/>
  <c r="J262" i="1" s="1"/>
  <c r="I266" i="1"/>
  <c r="J266" i="1" s="1"/>
  <c r="I268" i="1"/>
  <c r="J268" i="1" s="1"/>
  <c r="I269" i="1"/>
  <c r="J269" i="1" s="1"/>
  <c r="I273" i="1"/>
  <c r="J273" i="1" s="1"/>
  <c r="I275" i="1"/>
  <c r="J275" i="1" s="1"/>
  <c r="I263" i="1"/>
  <c r="J263" i="1" s="1"/>
  <c r="I265" i="1"/>
  <c r="J265" i="1" s="1"/>
  <c r="I264" i="1"/>
  <c r="J264" i="1" s="1"/>
  <c r="I267" i="1"/>
  <c r="J267" i="1" s="1"/>
  <c r="I270" i="1"/>
  <c r="J270" i="1" s="1"/>
  <c r="I271" i="1"/>
  <c r="J271" i="1" s="1"/>
  <c r="I272" i="1"/>
  <c r="J272" i="1" s="1"/>
  <c r="I274" i="1"/>
  <c r="J274" i="1" s="1"/>
  <c r="I276" i="1"/>
  <c r="J276" i="1" s="1"/>
  <c r="I277" i="1"/>
  <c r="J277" i="1" s="1"/>
  <c r="I281" i="1"/>
  <c r="J281" i="1" s="1"/>
  <c r="I283" i="1"/>
  <c r="J283" i="1" s="1"/>
  <c r="I278" i="1"/>
  <c r="J278" i="1" s="1"/>
  <c r="I279" i="1"/>
  <c r="J279" i="1" s="1"/>
  <c r="I280" i="1"/>
  <c r="J280" i="1" s="1"/>
  <c r="I282" i="1"/>
  <c r="J282" i="1" s="1"/>
  <c r="I284" i="1"/>
  <c r="J284" i="1" s="1"/>
  <c r="I285" i="1"/>
  <c r="J285" i="1" s="1"/>
  <c r="I286" i="1"/>
  <c r="J286" i="1" s="1"/>
  <c r="I287" i="1"/>
  <c r="J287" i="1" s="1"/>
  <c r="I289" i="1"/>
  <c r="J289" i="1" s="1"/>
  <c r="I288" i="1"/>
  <c r="J288" i="1" s="1"/>
  <c r="I290" i="1"/>
  <c r="J290" i="1" s="1"/>
  <c r="I291" i="1"/>
  <c r="J291" i="1" s="1"/>
  <c r="I292" i="1"/>
  <c r="J292" i="1" s="1"/>
  <c r="I293" i="1"/>
  <c r="J293" i="1" s="1"/>
  <c r="I294" i="1"/>
  <c r="J294" i="1" s="1"/>
  <c r="I295" i="1"/>
  <c r="J295" i="1" s="1"/>
  <c r="I2" i="1"/>
  <c r="J2" i="1" s="1"/>
  <c r="E6" i="1"/>
  <c r="C3" i="1"/>
  <c r="C4" i="1"/>
  <c r="C2" i="1"/>
  <c r="G6" i="1"/>
  <c r="D3" i="1"/>
  <c r="E3" i="1"/>
  <c r="F3" i="1"/>
  <c r="G3" i="1"/>
  <c r="N3" i="1"/>
  <c r="O3" i="1"/>
  <c r="P3" i="1" s="1"/>
  <c r="C5" i="1"/>
  <c r="D5" i="1"/>
  <c r="E5" i="1"/>
  <c r="F5" i="1"/>
  <c r="G5" i="1"/>
  <c r="N5" i="1"/>
  <c r="O5" i="1"/>
  <c r="P5" i="1" s="1"/>
  <c r="C7" i="1"/>
  <c r="D7" i="1"/>
  <c r="E7" i="1"/>
  <c r="F7" i="1"/>
  <c r="G7" i="1"/>
  <c r="N7" i="1"/>
  <c r="O7" i="1"/>
  <c r="P7" i="1" s="1"/>
  <c r="C8" i="1"/>
  <c r="D8" i="1"/>
  <c r="E8" i="1"/>
  <c r="F8" i="1"/>
  <c r="G8" i="1"/>
  <c r="N8" i="1"/>
  <c r="O8" i="1"/>
  <c r="P8" i="1" s="1"/>
  <c r="C15" i="1"/>
  <c r="D15" i="1"/>
  <c r="E15" i="1"/>
  <c r="F15" i="1"/>
  <c r="G15" i="1"/>
  <c r="N15" i="1"/>
  <c r="O15" i="1"/>
  <c r="P15" i="1" s="1"/>
  <c r="C10" i="1"/>
  <c r="D10" i="1"/>
  <c r="E10" i="1"/>
  <c r="F10" i="1"/>
  <c r="G10" i="1"/>
  <c r="N10" i="1"/>
  <c r="O10" i="1"/>
  <c r="P10" i="1" s="1"/>
  <c r="C9" i="1"/>
  <c r="D9" i="1"/>
  <c r="E9" i="1"/>
  <c r="F9" i="1"/>
  <c r="G9" i="1"/>
  <c r="N9" i="1"/>
  <c r="O9" i="1"/>
  <c r="P9" i="1" s="1"/>
  <c r="C11" i="1"/>
  <c r="D11" i="1"/>
  <c r="E11" i="1"/>
  <c r="F11" i="1"/>
  <c r="G11" i="1"/>
  <c r="N11" i="1"/>
  <c r="O11" i="1"/>
  <c r="P11" i="1" s="1"/>
  <c r="C12" i="1"/>
  <c r="D12" i="1"/>
  <c r="E12" i="1"/>
  <c r="F12" i="1"/>
  <c r="G12" i="1"/>
  <c r="N12" i="1"/>
  <c r="O12" i="1"/>
  <c r="P12" i="1" s="1"/>
  <c r="C13" i="1"/>
  <c r="D13" i="1"/>
  <c r="E13" i="1"/>
  <c r="F13" i="1"/>
  <c r="G13" i="1"/>
  <c r="N13" i="1"/>
  <c r="O13" i="1"/>
  <c r="P13" i="1" s="1"/>
  <c r="C16" i="1"/>
  <c r="D16" i="1"/>
  <c r="E16" i="1"/>
  <c r="F16" i="1"/>
  <c r="G16" i="1"/>
  <c r="N16" i="1"/>
  <c r="O16" i="1"/>
  <c r="P16" i="1" s="1"/>
  <c r="C14" i="1"/>
  <c r="D14" i="1"/>
  <c r="E14" i="1"/>
  <c r="F14" i="1"/>
  <c r="G14" i="1"/>
  <c r="N14" i="1"/>
  <c r="O14" i="1"/>
  <c r="P14" i="1" s="1"/>
  <c r="C17" i="1"/>
  <c r="D17" i="1"/>
  <c r="E17" i="1"/>
  <c r="F17" i="1"/>
  <c r="G17" i="1"/>
  <c r="N17" i="1"/>
  <c r="O17" i="1"/>
  <c r="P17" i="1" s="1"/>
  <c r="C18" i="1"/>
  <c r="D18" i="1"/>
  <c r="E18" i="1"/>
  <c r="F18" i="1"/>
  <c r="G18" i="1"/>
  <c r="N18" i="1"/>
  <c r="O18" i="1"/>
  <c r="P18" i="1" s="1"/>
  <c r="C40" i="1"/>
  <c r="D40" i="1"/>
  <c r="E40" i="1"/>
  <c r="F40" i="1"/>
  <c r="G40" i="1"/>
  <c r="N40" i="1"/>
  <c r="O40" i="1"/>
  <c r="P40" i="1" s="1"/>
  <c r="C41" i="1"/>
  <c r="D41" i="1"/>
  <c r="E41" i="1"/>
  <c r="F41" i="1"/>
  <c r="G41" i="1"/>
  <c r="N41" i="1"/>
  <c r="O41" i="1"/>
  <c r="P41" i="1" s="1"/>
  <c r="C35" i="1"/>
  <c r="D35" i="1"/>
  <c r="E35" i="1"/>
  <c r="F35" i="1"/>
  <c r="G35" i="1"/>
  <c r="N35" i="1"/>
  <c r="O35" i="1"/>
  <c r="P35" i="1" s="1"/>
  <c r="C36" i="1"/>
  <c r="D36" i="1"/>
  <c r="E36" i="1"/>
  <c r="F36" i="1"/>
  <c r="G36" i="1"/>
  <c r="N36" i="1"/>
  <c r="O36" i="1"/>
  <c r="P36" i="1" s="1"/>
  <c r="C32" i="1"/>
  <c r="D32" i="1"/>
  <c r="E32" i="1"/>
  <c r="F32" i="1"/>
  <c r="G32" i="1"/>
  <c r="N32" i="1"/>
  <c r="O32" i="1"/>
  <c r="P32" i="1" s="1"/>
  <c r="C46" i="1"/>
  <c r="D46" i="1"/>
  <c r="E46" i="1"/>
  <c r="F46" i="1"/>
  <c r="G46" i="1"/>
  <c r="N46" i="1"/>
  <c r="O46" i="1"/>
  <c r="P46" i="1" s="1"/>
  <c r="C19" i="1"/>
  <c r="D19" i="1"/>
  <c r="E19" i="1"/>
  <c r="F19" i="1"/>
  <c r="G19" i="1"/>
  <c r="N19" i="1"/>
  <c r="O19" i="1"/>
  <c r="P19" i="1" s="1"/>
  <c r="C20" i="1"/>
  <c r="D20" i="1"/>
  <c r="E20" i="1"/>
  <c r="F20" i="1"/>
  <c r="G20" i="1"/>
  <c r="N20" i="1"/>
  <c r="O20" i="1"/>
  <c r="P20" i="1" s="1"/>
  <c r="C21" i="1"/>
  <c r="D21" i="1"/>
  <c r="E21" i="1"/>
  <c r="F21" i="1"/>
  <c r="G21" i="1"/>
  <c r="N21" i="1"/>
  <c r="O21" i="1"/>
  <c r="P21" i="1" s="1"/>
  <c r="C22" i="1"/>
  <c r="D22" i="1"/>
  <c r="E22" i="1"/>
  <c r="F22" i="1"/>
  <c r="G22" i="1"/>
  <c r="N22" i="1"/>
  <c r="O22" i="1"/>
  <c r="P22" i="1" s="1"/>
  <c r="C23" i="1"/>
  <c r="D23" i="1"/>
  <c r="E23" i="1"/>
  <c r="F23" i="1"/>
  <c r="G23" i="1"/>
  <c r="N23" i="1"/>
  <c r="O23" i="1"/>
  <c r="P23" i="1" s="1"/>
  <c r="C24" i="1"/>
  <c r="D24" i="1"/>
  <c r="E24" i="1"/>
  <c r="F24" i="1"/>
  <c r="G24" i="1"/>
  <c r="N24" i="1"/>
  <c r="O24" i="1"/>
  <c r="P24" i="1" s="1"/>
  <c r="C25" i="1"/>
  <c r="D25" i="1"/>
  <c r="E25" i="1"/>
  <c r="F25" i="1"/>
  <c r="G25" i="1"/>
  <c r="N25" i="1"/>
  <c r="O25" i="1"/>
  <c r="P25" i="1" s="1"/>
  <c r="C26" i="1"/>
  <c r="D26" i="1"/>
  <c r="E26" i="1"/>
  <c r="F26" i="1"/>
  <c r="G26" i="1"/>
  <c r="N26" i="1"/>
  <c r="O26" i="1"/>
  <c r="P26" i="1" s="1"/>
  <c r="C27" i="1"/>
  <c r="D27" i="1"/>
  <c r="E27" i="1"/>
  <c r="F27" i="1"/>
  <c r="G27" i="1"/>
  <c r="N27" i="1"/>
  <c r="O27" i="1"/>
  <c r="P27" i="1" s="1"/>
  <c r="C28" i="1"/>
  <c r="D28" i="1"/>
  <c r="E28" i="1"/>
  <c r="F28" i="1"/>
  <c r="G28" i="1"/>
  <c r="N28" i="1"/>
  <c r="O28" i="1"/>
  <c r="P28" i="1" s="1"/>
  <c r="C29" i="1"/>
  <c r="D29" i="1"/>
  <c r="E29" i="1"/>
  <c r="F29" i="1"/>
  <c r="G29" i="1"/>
  <c r="N29" i="1"/>
  <c r="O29" i="1"/>
  <c r="P29" i="1" s="1"/>
  <c r="C30" i="1"/>
  <c r="D30" i="1"/>
  <c r="E30" i="1"/>
  <c r="F30" i="1"/>
  <c r="G30" i="1"/>
  <c r="N30" i="1"/>
  <c r="O30" i="1"/>
  <c r="P30" i="1" s="1"/>
  <c r="C31" i="1"/>
  <c r="D31" i="1"/>
  <c r="E31" i="1"/>
  <c r="F31" i="1"/>
  <c r="G31" i="1"/>
  <c r="N31" i="1"/>
  <c r="O31" i="1"/>
  <c r="P31" i="1" s="1"/>
  <c r="C33" i="1"/>
  <c r="D33" i="1"/>
  <c r="E33" i="1"/>
  <c r="F33" i="1"/>
  <c r="G33" i="1"/>
  <c r="N33" i="1"/>
  <c r="O33" i="1"/>
  <c r="P33" i="1" s="1"/>
  <c r="C34" i="1"/>
  <c r="D34" i="1"/>
  <c r="E34" i="1"/>
  <c r="F34" i="1"/>
  <c r="G34" i="1"/>
  <c r="N34" i="1"/>
  <c r="O34" i="1"/>
  <c r="P34" i="1" s="1"/>
  <c r="C37" i="1"/>
  <c r="D37" i="1"/>
  <c r="E37" i="1"/>
  <c r="F37" i="1"/>
  <c r="G37" i="1"/>
  <c r="N37" i="1"/>
  <c r="O37" i="1"/>
  <c r="P37" i="1" s="1"/>
  <c r="C38" i="1"/>
  <c r="D38" i="1"/>
  <c r="E38" i="1"/>
  <c r="F38" i="1"/>
  <c r="G38" i="1"/>
  <c r="N38" i="1"/>
  <c r="O38" i="1"/>
  <c r="P38" i="1" s="1"/>
  <c r="C39" i="1"/>
  <c r="D39" i="1"/>
  <c r="E39" i="1"/>
  <c r="F39" i="1"/>
  <c r="G39" i="1"/>
  <c r="N39" i="1"/>
  <c r="O39" i="1"/>
  <c r="P39" i="1" s="1"/>
  <c r="C42" i="1"/>
  <c r="D42" i="1"/>
  <c r="E42" i="1"/>
  <c r="F42" i="1"/>
  <c r="G42" i="1"/>
  <c r="N42" i="1"/>
  <c r="O42" i="1"/>
  <c r="P42" i="1" s="1"/>
  <c r="C45" i="1"/>
  <c r="D45" i="1"/>
  <c r="E45" i="1"/>
  <c r="F45" i="1"/>
  <c r="G45" i="1"/>
  <c r="N45" i="1"/>
  <c r="O45" i="1"/>
  <c r="P45" i="1" s="1"/>
  <c r="C47" i="1"/>
  <c r="D47" i="1"/>
  <c r="E47" i="1"/>
  <c r="F47" i="1"/>
  <c r="G47" i="1"/>
  <c r="N47" i="1"/>
  <c r="O47" i="1"/>
  <c r="P47" i="1" s="1"/>
  <c r="C48" i="1"/>
  <c r="D48" i="1"/>
  <c r="E48" i="1"/>
  <c r="F48" i="1"/>
  <c r="G48" i="1"/>
  <c r="N48" i="1"/>
  <c r="O48" i="1"/>
  <c r="P48" i="1" s="1"/>
  <c r="C49" i="1"/>
  <c r="D49" i="1"/>
  <c r="E49" i="1"/>
  <c r="F49" i="1"/>
  <c r="G49" i="1"/>
  <c r="N49" i="1"/>
  <c r="O49" i="1"/>
  <c r="P49" i="1" s="1"/>
  <c r="C54" i="1"/>
  <c r="D54" i="1"/>
  <c r="E54" i="1"/>
  <c r="F54" i="1"/>
  <c r="G54" i="1"/>
  <c r="N54" i="1"/>
  <c r="O54" i="1"/>
  <c r="P54" i="1" s="1"/>
  <c r="C58" i="1"/>
  <c r="D58" i="1"/>
  <c r="E58" i="1"/>
  <c r="F58" i="1"/>
  <c r="G58" i="1"/>
  <c r="N58" i="1"/>
  <c r="O58" i="1"/>
  <c r="P58" i="1" s="1"/>
  <c r="C59" i="1"/>
  <c r="D59" i="1"/>
  <c r="E59" i="1"/>
  <c r="F59" i="1"/>
  <c r="G59" i="1"/>
  <c r="N59" i="1"/>
  <c r="O59" i="1"/>
  <c r="P59" i="1" s="1"/>
  <c r="C53" i="1"/>
  <c r="D53" i="1"/>
  <c r="E53" i="1"/>
  <c r="F53" i="1"/>
  <c r="G53" i="1"/>
  <c r="N53" i="1"/>
  <c r="O53" i="1"/>
  <c r="P53" i="1" s="1"/>
  <c r="C52" i="1"/>
  <c r="D52" i="1"/>
  <c r="E52" i="1"/>
  <c r="F52" i="1"/>
  <c r="G52" i="1"/>
  <c r="N52" i="1"/>
  <c r="O52" i="1"/>
  <c r="P52" i="1" s="1"/>
  <c r="C56" i="1"/>
  <c r="D56" i="1"/>
  <c r="E56" i="1"/>
  <c r="F56" i="1"/>
  <c r="G56" i="1"/>
  <c r="N56" i="1"/>
  <c r="O56" i="1"/>
  <c r="P56" i="1" s="1"/>
  <c r="C57" i="1"/>
  <c r="D57" i="1"/>
  <c r="E57" i="1"/>
  <c r="F57" i="1"/>
  <c r="G57" i="1"/>
  <c r="N57" i="1"/>
  <c r="O57" i="1"/>
  <c r="P57" i="1" s="1"/>
  <c r="C60" i="1"/>
  <c r="D60" i="1"/>
  <c r="E60" i="1"/>
  <c r="F60" i="1"/>
  <c r="G60" i="1"/>
  <c r="N60" i="1"/>
  <c r="O60" i="1"/>
  <c r="P60" i="1" s="1"/>
  <c r="C63" i="1"/>
  <c r="D63" i="1"/>
  <c r="E63" i="1"/>
  <c r="F63" i="1"/>
  <c r="G63" i="1"/>
  <c r="N63" i="1"/>
  <c r="O63" i="1"/>
  <c r="P63" i="1" s="1"/>
  <c r="C64" i="1"/>
  <c r="D64" i="1"/>
  <c r="E64" i="1"/>
  <c r="F64" i="1"/>
  <c r="G64" i="1"/>
  <c r="N64" i="1"/>
  <c r="O64" i="1"/>
  <c r="P64" i="1" s="1"/>
  <c r="C65" i="1"/>
  <c r="D65" i="1"/>
  <c r="E65" i="1"/>
  <c r="F65" i="1"/>
  <c r="G65" i="1"/>
  <c r="N65" i="1"/>
  <c r="O65" i="1"/>
  <c r="P65" i="1" s="1"/>
  <c r="C66" i="1"/>
  <c r="D66" i="1"/>
  <c r="E66" i="1"/>
  <c r="F66" i="1"/>
  <c r="G66" i="1"/>
  <c r="N66" i="1"/>
  <c r="O66" i="1"/>
  <c r="P66" i="1" s="1"/>
  <c r="C67" i="1"/>
  <c r="D67" i="1"/>
  <c r="E67" i="1"/>
  <c r="F67" i="1"/>
  <c r="G67" i="1"/>
  <c r="N67" i="1"/>
  <c r="O67" i="1"/>
  <c r="P67" i="1" s="1"/>
  <c r="C68" i="1"/>
  <c r="D68" i="1"/>
  <c r="E68" i="1"/>
  <c r="F68" i="1"/>
  <c r="G68" i="1"/>
  <c r="N68" i="1"/>
  <c r="O68" i="1"/>
  <c r="P68" i="1" s="1"/>
  <c r="C69" i="1"/>
  <c r="D69" i="1"/>
  <c r="E69" i="1"/>
  <c r="F69" i="1"/>
  <c r="G69" i="1"/>
  <c r="N69" i="1"/>
  <c r="O69" i="1"/>
  <c r="P69" i="1" s="1"/>
  <c r="C70" i="1"/>
  <c r="D70" i="1"/>
  <c r="E70" i="1"/>
  <c r="F70" i="1"/>
  <c r="G70" i="1"/>
  <c r="N70" i="1"/>
  <c r="O70" i="1"/>
  <c r="P70" i="1" s="1"/>
  <c r="C71" i="1"/>
  <c r="D71" i="1"/>
  <c r="E71" i="1"/>
  <c r="F71" i="1"/>
  <c r="G71" i="1"/>
  <c r="N71" i="1"/>
  <c r="O71" i="1"/>
  <c r="P71" i="1" s="1"/>
  <c r="C72" i="1"/>
  <c r="D72" i="1"/>
  <c r="E72" i="1"/>
  <c r="F72" i="1"/>
  <c r="G72" i="1"/>
  <c r="N72" i="1"/>
  <c r="O72" i="1"/>
  <c r="P72" i="1" s="1"/>
  <c r="C73" i="1"/>
  <c r="D73" i="1"/>
  <c r="E73" i="1"/>
  <c r="F73" i="1"/>
  <c r="G73" i="1"/>
  <c r="N73" i="1"/>
  <c r="O73" i="1"/>
  <c r="P73" i="1" s="1"/>
  <c r="C79" i="1"/>
  <c r="D79" i="1"/>
  <c r="E79" i="1"/>
  <c r="F79" i="1"/>
  <c r="G79" i="1"/>
  <c r="N79" i="1"/>
  <c r="O79" i="1"/>
  <c r="P79" i="1" s="1"/>
  <c r="C80" i="1"/>
  <c r="D80" i="1"/>
  <c r="E80" i="1"/>
  <c r="F80" i="1"/>
  <c r="G80" i="1"/>
  <c r="N80" i="1"/>
  <c r="O80" i="1"/>
  <c r="P80" i="1" s="1"/>
  <c r="C81" i="1"/>
  <c r="D81" i="1"/>
  <c r="E81" i="1"/>
  <c r="F81" i="1"/>
  <c r="G81" i="1"/>
  <c r="N81" i="1"/>
  <c r="O81" i="1"/>
  <c r="P81" i="1" s="1"/>
  <c r="C82" i="1"/>
  <c r="D82" i="1"/>
  <c r="E82" i="1"/>
  <c r="F82" i="1"/>
  <c r="G82" i="1"/>
  <c r="N82" i="1"/>
  <c r="O82" i="1"/>
  <c r="P82" i="1" s="1"/>
  <c r="C83" i="1"/>
  <c r="D83" i="1"/>
  <c r="E83" i="1"/>
  <c r="F83" i="1"/>
  <c r="G83" i="1"/>
  <c r="N83" i="1"/>
  <c r="O83" i="1"/>
  <c r="P83" i="1" s="1"/>
  <c r="C84" i="1"/>
  <c r="D84" i="1"/>
  <c r="E84" i="1"/>
  <c r="F84" i="1"/>
  <c r="G84" i="1"/>
  <c r="N84" i="1"/>
  <c r="O84" i="1"/>
  <c r="P84" i="1" s="1"/>
  <c r="C85" i="1"/>
  <c r="D85" i="1"/>
  <c r="E85" i="1"/>
  <c r="F85" i="1"/>
  <c r="G85" i="1"/>
  <c r="N85" i="1"/>
  <c r="O85" i="1"/>
  <c r="P85" i="1" s="1"/>
  <c r="C89" i="1"/>
  <c r="D89" i="1"/>
  <c r="E89" i="1"/>
  <c r="F89" i="1"/>
  <c r="G89" i="1"/>
  <c r="N89" i="1"/>
  <c r="O89" i="1"/>
  <c r="P89" i="1" s="1"/>
  <c r="C87" i="1"/>
  <c r="D87" i="1"/>
  <c r="E87" i="1"/>
  <c r="F87" i="1"/>
  <c r="G87" i="1"/>
  <c r="N87" i="1"/>
  <c r="O87" i="1"/>
  <c r="P87" i="1" s="1"/>
  <c r="C86" i="1"/>
  <c r="D86" i="1"/>
  <c r="E86" i="1"/>
  <c r="F86" i="1"/>
  <c r="G86" i="1"/>
  <c r="N86" i="1"/>
  <c r="O86" i="1"/>
  <c r="P86" i="1" s="1"/>
  <c r="C88" i="1"/>
  <c r="D88" i="1"/>
  <c r="E88" i="1"/>
  <c r="F88" i="1"/>
  <c r="G88" i="1"/>
  <c r="N88" i="1"/>
  <c r="O88" i="1"/>
  <c r="P88" i="1" s="1"/>
  <c r="C90" i="1"/>
  <c r="D90" i="1"/>
  <c r="E90" i="1"/>
  <c r="F90" i="1"/>
  <c r="G90" i="1"/>
  <c r="N90" i="1"/>
  <c r="O90" i="1"/>
  <c r="P90" i="1" s="1"/>
  <c r="C91" i="1"/>
  <c r="D91" i="1"/>
  <c r="E91" i="1"/>
  <c r="F91" i="1"/>
  <c r="G91" i="1"/>
  <c r="N91" i="1"/>
  <c r="O91" i="1"/>
  <c r="P91" i="1" s="1"/>
  <c r="C93" i="1"/>
  <c r="D93" i="1"/>
  <c r="E93" i="1"/>
  <c r="F93" i="1"/>
  <c r="G93" i="1"/>
  <c r="N93" i="1"/>
  <c r="O93" i="1"/>
  <c r="P93" i="1" s="1"/>
  <c r="C99" i="1"/>
  <c r="D99" i="1"/>
  <c r="E99" i="1"/>
  <c r="F99" i="1"/>
  <c r="G99" i="1"/>
  <c r="N99" i="1"/>
  <c r="O99" i="1"/>
  <c r="P99" i="1" s="1"/>
  <c r="C100" i="1"/>
  <c r="D100" i="1"/>
  <c r="E100" i="1"/>
  <c r="F100" i="1"/>
  <c r="G100" i="1"/>
  <c r="N100" i="1"/>
  <c r="O100" i="1"/>
  <c r="P100" i="1" s="1"/>
  <c r="C102" i="1"/>
  <c r="D102" i="1"/>
  <c r="E102" i="1"/>
  <c r="F102" i="1"/>
  <c r="G102" i="1"/>
  <c r="N102" i="1"/>
  <c r="O102" i="1"/>
  <c r="P102" i="1" s="1"/>
  <c r="C103" i="1"/>
  <c r="D103" i="1"/>
  <c r="E103" i="1"/>
  <c r="F103" i="1"/>
  <c r="G103" i="1"/>
  <c r="N103" i="1"/>
  <c r="O103" i="1"/>
  <c r="P103" i="1" s="1"/>
  <c r="C74" i="1"/>
  <c r="D74" i="1"/>
  <c r="E74" i="1"/>
  <c r="F74" i="1"/>
  <c r="G74" i="1"/>
  <c r="N74" i="1"/>
  <c r="O74" i="1"/>
  <c r="P74" i="1" s="1"/>
  <c r="C95" i="1"/>
  <c r="D95" i="1"/>
  <c r="E95" i="1"/>
  <c r="F95" i="1"/>
  <c r="G95" i="1"/>
  <c r="N95" i="1"/>
  <c r="O95" i="1"/>
  <c r="P95" i="1" s="1"/>
  <c r="C96" i="1"/>
  <c r="D96" i="1"/>
  <c r="E96" i="1"/>
  <c r="F96" i="1"/>
  <c r="G96" i="1"/>
  <c r="N96" i="1"/>
  <c r="O96" i="1"/>
  <c r="P96" i="1" s="1"/>
  <c r="C97" i="1"/>
  <c r="D97" i="1"/>
  <c r="E97" i="1"/>
  <c r="F97" i="1"/>
  <c r="G97" i="1"/>
  <c r="N97" i="1"/>
  <c r="O97" i="1"/>
  <c r="P97" i="1" s="1"/>
  <c r="C98" i="1"/>
  <c r="D98" i="1"/>
  <c r="E98" i="1"/>
  <c r="F98" i="1"/>
  <c r="G98" i="1"/>
  <c r="N98" i="1"/>
  <c r="O98" i="1"/>
  <c r="P98" i="1" s="1"/>
  <c r="C105" i="1"/>
  <c r="D105" i="1"/>
  <c r="E105" i="1"/>
  <c r="F105" i="1"/>
  <c r="G105" i="1"/>
  <c r="N105" i="1"/>
  <c r="O105" i="1"/>
  <c r="P105" i="1" s="1"/>
  <c r="C104" i="1"/>
  <c r="D104" i="1"/>
  <c r="E104" i="1"/>
  <c r="F104" i="1"/>
  <c r="G104" i="1"/>
  <c r="N104" i="1"/>
  <c r="O104" i="1"/>
  <c r="P104" i="1" s="1"/>
  <c r="C106" i="1"/>
  <c r="D106" i="1"/>
  <c r="E106" i="1"/>
  <c r="F106" i="1"/>
  <c r="G106" i="1"/>
  <c r="N106" i="1"/>
  <c r="O106" i="1"/>
  <c r="P106" i="1" s="1"/>
  <c r="C107" i="1"/>
  <c r="D107" i="1"/>
  <c r="E107" i="1"/>
  <c r="F107" i="1"/>
  <c r="G107" i="1"/>
  <c r="N107" i="1"/>
  <c r="O107" i="1"/>
  <c r="P107" i="1" s="1"/>
  <c r="C109" i="1"/>
  <c r="D109" i="1"/>
  <c r="E109" i="1"/>
  <c r="F109" i="1"/>
  <c r="G109" i="1"/>
  <c r="N109" i="1"/>
  <c r="O109" i="1"/>
  <c r="P109" i="1" s="1"/>
  <c r="C110" i="1"/>
  <c r="D110" i="1"/>
  <c r="E110" i="1"/>
  <c r="F110" i="1"/>
  <c r="G110" i="1"/>
  <c r="N110" i="1"/>
  <c r="O110" i="1"/>
  <c r="P110" i="1" s="1"/>
  <c r="C111" i="1"/>
  <c r="D111" i="1"/>
  <c r="E111" i="1"/>
  <c r="F111" i="1"/>
  <c r="G111" i="1"/>
  <c r="N111" i="1"/>
  <c r="O111" i="1"/>
  <c r="P111" i="1" s="1"/>
  <c r="C112" i="1"/>
  <c r="D112" i="1"/>
  <c r="E112" i="1"/>
  <c r="F112" i="1"/>
  <c r="G112" i="1"/>
  <c r="N112" i="1"/>
  <c r="O112" i="1"/>
  <c r="P112" i="1" s="1"/>
  <c r="C108" i="1"/>
  <c r="D108" i="1"/>
  <c r="E108" i="1"/>
  <c r="F108" i="1"/>
  <c r="G108" i="1"/>
  <c r="N108" i="1"/>
  <c r="O108" i="1"/>
  <c r="P108" i="1" s="1"/>
  <c r="C113" i="1"/>
  <c r="D113" i="1"/>
  <c r="E113" i="1"/>
  <c r="F113" i="1"/>
  <c r="G113" i="1"/>
  <c r="N113" i="1"/>
  <c r="O113" i="1"/>
  <c r="P113" i="1" s="1"/>
  <c r="C114" i="1"/>
  <c r="D114" i="1"/>
  <c r="E114" i="1"/>
  <c r="F114" i="1"/>
  <c r="G114" i="1"/>
  <c r="N114" i="1"/>
  <c r="O114" i="1"/>
  <c r="P114" i="1" s="1"/>
  <c r="C115" i="1"/>
  <c r="D115" i="1"/>
  <c r="E115" i="1"/>
  <c r="F115" i="1"/>
  <c r="G115" i="1"/>
  <c r="N115" i="1"/>
  <c r="O115" i="1"/>
  <c r="P115" i="1" s="1"/>
  <c r="C119" i="1"/>
  <c r="D119" i="1"/>
  <c r="E119" i="1"/>
  <c r="F119" i="1"/>
  <c r="G119" i="1"/>
  <c r="N119" i="1"/>
  <c r="O119" i="1"/>
  <c r="P119" i="1" s="1"/>
  <c r="C116" i="1"/>
  <c r="D116" i="1"/>
  <c r="E116" i="1"/>
  <c r="F116" i="1"/>
  <c r="G116" i="1"/>
  <c r="N116" i="1"/>
  <c r="O116" i="1"/>
  <c r="P116" i="1" s="1"/>
  <c r="C117" i="1"/>
  <c r="D117" i="1"/>
  <c r="E117" i="1"/>
  <c r="F117" i="1"/>
  <c r="G117" i="1"/>
  <c r="N117" i="1"/>
  <c r="O117" i="1"/>
  <c r="P117" i="1" s="1"/>
  <c r="C118" i="1"/>
  <c r="D118" i="1"/>
  <c r="E118" i="1"/>
  <c r="F118" i="1"/>
  <c r="G118" i="1"/>
  <c r="N118" i="1"/>
  <c r="O118" i="1"/>
  <c r="P118" i="1" s="1"/>
  <c r="C120" i="1"/>
  <c r="D120" i="1"/>
  <c r="E120" i="1"/>
  <c r="F120" i="1"/>
  <c r="G120" i="1"/>
  <c r="N120" i="1"/>
  <c r="O120" i="1"/>
  <c r="P120" i="1" s="1"/>
  <c r="C121" i="1"/>
  <c r="D121" i="1"/>
  <c r="E121" i="1"/>
  <c r="F121" i="1"/>
  <c r="G121" i="1"/>
  <c r="N121" i="1"/>
  <c r="O121" i="1"/>
  <c r="P121" i="1" s="1"/>
  <c r="C122" i="1"/>
  <c r="D122" i="1"/>
  <c r="E122" i="1"/>
  <c r="F122" i="1"/>
  <c r="G122" i="1"/>
  <c r="N122" i="1"/>
  <c r="O122" i="1"/>
  <c r="P122" i="1" s="1"/>
  <c r="C125" i="1"/>
  <c r="D125" i="1"/>
  <c r="E125" i="1"/>
  <c r="F125" i="1"/>
  <c r="G125" i="1"/>
  <c r="N125" i="1"/>
  <c r="O125" i="1"/>
  <c r="P125" i="1" s="1"/>
  <c r="C123" i="1"/>
  <c r="D123" i="1"/>
  <c r="E123" i="1"/>
  <c r="F123" i="1"/>
  <c r="G123" i="1"/>
  <c r="N123" i="1"/>
  <c r="O123" i="1"/>
  <c r="P123" i="1" s="1"/>
  <c r="C124" i="1"/>
  <c r="D124" i="1"/>
  <c r="E124" i="1"/>
  <c r="F124" i="1"/>
  <c r="G124" i="1"/>
  <c r="N124" i="1"/>
  <c r="O124" i="1"/>
  <c r="P124" i="1" s="1"/>
  <c r="C127" i="1"/>
  <c r="D127" i="1"/>
  <c r="E127" i="1"/>
  <c r="F127" i="1"/>
  <c r="G127" i="1"/>
  <c r="N127" i="1"/>
  <c r="O127" i="1"/>
  <c r="P127" i="1" s="1"/>
  <c r="C128" i="1"/>
  <c r="D128" i="1"/>
  <c r="E128" i="1"/>
  <c r="F128" i="1"/>
  <c r="G128" i="1"/>
  <c r="N128" i="1"/>
  <c r="O128" i="1"/>
  <c r="P128" i="1" s="1"/>
  <c r="C129" i="1"/>
  <c r="D129" i="1"/>
  <c r="E129" i="1"/>
  <c r="F129" i="1"/>
  <c r="G129" i="1"/>
  <c r="N129" i="1"/>
  <c r="O129" i="1"/>
  <c r="P129" i="1" s="1"/>
  <c r="C130" i="1"/>
  <c r="D130" i="1"/>
  <c r="E130" i="1"/>
  <c r="F130" i="1"/>
  <c r="G130" i="1"/>
  <c r="N130" i="1"/>
  <c r="O130" i="1"/>
  <c r="P130" i="1" s="1"/>
  <c r="C132" i="1"/>
  <c r="D132" i="1"/>
  <c r="E132" i="1"/>
  <c r="F132" i="1"/>
  <c r="G132" i="1"/>
  <c r="N132" i="1"/>
  <c r="O132" i="1"/>
  <c r="P132" i="1" s="1"/>
  <c r="C133" i="1"/>
  <c r="D133" i="1"/>
  <c r="E133" i="1"/>
  <c r="F133" i="1"/>
  <c r="G133" i="1"/>
  <c r="N133" i="1"/>
  <c r="O133" i="1"/>
  <c r="P133" i="1" s="1"/>
  <c r="C136" i="1"/>
  <c r="D136" i="1"/>
  <c r="E136" i="1"/>
  <c r="F136" i="1"/>
  <c r="G136" i="1"/>
  <c r="N136" i="1"/>
  <c r="O136" i="1"/>
  <c r="P136" i="1" s="1"/>
  <c r="C134" i="1"/>
  <c r="D134" i="1"/>
  <c r="E134" i="1"/>
  <c r="F134" i="1"/>
  <c r="G134" i="1"/>
  <c r="N134" i="1"/>
  <c r="O134" i="1"/>
  <c r="P134" i="1" s="1"/>
  <c r="C137" i="1"/>
  <c r="D137" i="1"/>
  <c r="E137" i="1"/>
  <c r="F137" i="1"/>
  <c r="G137" i="1"/>
  <c r="N137" i="1"/>
  <c r="O137" i="1"/>
  <c r="P137" i="1" s="1"/>
  <c r="C139" i="1"/>
  <c r="D139" i="1"/>
  <c r="E139" i="1"/>
  <c r="F139" i="1"/>
  <c r="G139" i="1"/>
  <c r="N139" i="1"/>
  <c r="O139" i="1"/>
  <c r="P139" i="1" s="1"/>
  <c r="C140" i="1"/>
  <c r="D140" i="1"/>
  <c r="E140" i="1"/>
  <c r="F140" i="1"/>
  <c r="G140" i="1"/>
  <c r="N140" i="1"/>
  <c r="O140" i="1"/>
  <c r="P140" i="1" s="1"/>
  <c r="C141" i="1"/>
  <c r="D141" i="1"/>
  <c r="E141" i="1"/>
  <c r="F141" i="1"/>
  <c r="G141" i="1"/>
  <c r="N141" i="1"/>
  <c r="O141" i="1"/>
  <c r="P141" i="1" s="1"/>
  <c r="C142" i="1"/>
  <c r="D142" i="1"/>
  <c r="E142" i="1"/>
  <c r="F142" i="1"/>
  <c r="G142" i="1"/>
  <c r="N142" i="1"/>
  <c r="O142" i="1"/>
  <c r="P142" i="1" s="1"/>
  <c r="C143" i="1"/>
  <c r="D143" i="1"/>
  <c r="E143" i="1"/>
  <c r="F143" i="1"/>
  <c r="G143" i="1"/>
  <c r="N143" i="1"/>
  <c r="O143" i="1"/>
  <c r="P143" i="1" s="1"/>
  <c r="C135" i="1"/>
  <c r="D135" i="1"/>
  <c r="E135" i="1"/>
  <c r="F135" i="1"/>
  <c r="G135" i="1"/>
  <c r="N135" i="1"/>
  <c r="O135" i="1"/>
  <c r="P135" i="1" s="1"/>
  <c r="C138" i="1"/>
  <c r="D138" i="1"/>
  <c r="E138" i="1"/>
  <c r="F138" i="1"/>
  <c r="G138" i="1"/>
  <c r="N138" i="1"/>
  <c r="O138" i="1"/>
  <c r="P138" i="1" s="1"/>
  <c r="C144" i="1"/>
  <c r="D144" i="1"/>
  <c r="E144" i="1"/>
  <c r="F144" i="1"/>
  <c r="G144" i="1"/>
  <c r="N144" i="1"/>
  <c r="O144" i="1"/>
  <c r="P144" i="1" s="1"/>
  <c r="C145" i="1"/>
  <c r="D145" i="1"/>
  <c r="E145" i="1"/>
  <c r="F145" i="1"/>
  <c r="G145" i="1"/>
  <c r="N145" i="1"/>
  <c r="O145" i="1"/>
  <c r="P145" i="1" s="1"/>
  <c r="C146" i="1"/>
  <c r="D146" i="1"/>
  <c r="E146" i="1"/>
  <c r="F146" i="1"/>
  <c r="G146" i="1"/>
  <c r="N146" i="1"/>
  <c r="O146" i="1"/>
  <c r="P146" i="1" s="1"/>
  <c r="C147" i="1"/>
  <c r="D147" i="1"/>
  <c r="E147" i="1"/>
  <c r="F147" i="1"/>
  <c r="G147" i="1"/>
  <c r="N147" i="1"/>
  <c r="O147" i="1"/>
  <c r="P147" i="1" s="1"/>
  <c r="C148" i="1"/>
  <c r="D148" i="1"/>
  <c r="E148" i="1"/>
  <c r="F148" i="1"/>
  <c r="G148" i="1"/>
  <c r="N148" i="1"/>
  <c r="O148" i="1"/>
  <c r="P148" i="1" s="1"/>
  <c r="C149" i="1"/>
  <c r="D149" i="1"/>
  <c r="E149" i="1"/>
  <c r="F149" i="1"/>
  <c r="G149" i="1"/>
  <c r="N149" i="1"/>
  <c r="O149" i="1"/>
  <c r="P149" i="1" s="1"/>
  <c r="C150" i="1"/>
  <c r="D150" i="1"/>
  <c r="E150" i="1"/>
  <c r="F150" i="1"/>
  <c r="G150" i="1"/>
  <c r="N150" i="1"/>
  <c r="O150" i="1"/>
  <c r="P150" i="1" s="1"/>
  <c r="C151" i="1"/>
  <c r="D151" i="1"/>
  <c r="E151" i="1"/>
  <c r="F151" i="1"/>
  <c r="G151" i="1"/>
  <c r="N151" i="1"/>
  <c r="O151" i="1"/>
  <c r="P151" i="1" s="1"/>
  <c r="C152" i="1"/>
  <c r="D152" i="1"/>
  <c r="E152" i="1"/>
  <c r="F152" i="1"/>
  <c r="G152" i="1"/>
  <c r="N152" i="1"/>
  <c r="O152" i="1"/>
  <c r="P152" i="1" s="1"/>
  <c r="C153" i="1"/>
  <c r="D153" i="1"/>
  <c r="E153" i="1"/>
  <c r="F153" i="1"/>
  <c r="G153" i="1"/>
  <c r="N153" i="1"/>
  <c r="O153" i="1"/>
  <c r="P153" i="1" s="1"/>
  <c r="C154" i="1"/>
  <c r="D154" i="1"/>
  <c r="E154" i="1"/>
  <c r="F154" i="1"/>
  <c r="G154" i="1"/>
  <c r="N154" i="1"/>
  <c r="O154" i="1"/>
  <c r="P154" i="1" s="1"/>
  <c r="C155" i="1"/>
  <c r="D155" i="1"/>
  <c r="E155" i="1"/>
  <c r="F155" i="1"/>
  <c r="G155" i="1"/>
  <c r="N155" i="1"/>
  <c r="O155" i="1"/>
  <c r="P155" i="1" s="1"/>
  <c r="C156" i="1"/>
  <c r="D156" i="1"/>
  <c r="E156" i="1"/>
  <c r="F156" i="1"/>
  <c r="G156" i="1"/>
  <c r="N156" i="1"/>
  <c r="O156" i="1"/>
  <c r="P156" i="1" s="1"/>
  <c r="C157" i="1"/>
  <c r="D157" i="1"/>
  <c r="E157" i="1"/>
  <c r="F157" i="1"/>
  <c r="G157" i="1"/>
  <c r="N157" i="1"/>
  <c r="O157" i="1"/>
  <c r="P157" i="1" s="1"/>
  <c r="C158" i="1"/>
  <c r="D158" i="1"/>
  <c r="E158" i="1"/>
  <c r="F158" i="1"/>
  <c r="G158" i="1"/>
  <c r="N158" i="1"/>
  <c r="O158" i="1"/>
  <c r="P158" i="1" s="1"/>
  <c r="C159" i="1"/>
  <c r="D159" i="1"/>
  <c r="E159" i="1"/>
  <c r="F159" i="1"/>
  <c r="G159" i="1"/>
  <c r="N159" i="1"/>
  <c r="O159" i="1"/>
  <c r="P159" i="1" s="1"/>
  <c r="C160" i="1"/>
  <c r="D160" i="1"/>
  <c r="E160" i="1"/>
  <c r="F160" i="1"/>
  <c r="G160" i="1"/>
  <c r="N160" i="1"/>
  <c r="O160" i="1"/>
  <c r="P160" i="1" s="1"/>
  <c r="C161" i="1"/>
  <c r="D161" i="1"/>
  <c r="E161" i="1"/>
  <c r="F161" i="1"/>
  <c r="G161" i="1"/>
  <c r="N161" i="1"/>
  <c r="O161" i="1"/>
  <c r="P161" i="1" s="1"/>
  <c r="C162" i="1"/>
  <c r="D162" i="1"/>
  <c r="E162" i="1"/>
  <c r="F162" i="1"/>
  <c r="G162" i="1"/>
  <c r="N162" i="1"/>
  <c r="O162" i="1"/>
  <c r="P162" i="1" s="1"/>
  <c r="C165" i="1"/>
  <c r="D165" i="1"/>
  <c r="E165" i="1"/>
  <c r="F165" i="1"/>
  <c r="G165" i="1"/>
  <c r="N165" i="1"/>
  <c r="O165" i="1"/>
  <c r="P165" i="1" s="1"/>
  <c r="C164" i="1"/>
  <c r="D164" i="1"/>
  <c r="E164" i="1"/>
  <c r="F164" i="1"/>
  <c r="G164" i="1"/>
  <c r="N164" i="1"/>
  <c r="O164" i="1"/>
  <c r="P164" i="1" s="1"/>
  <c r="C166" i="1"/>
  <c r="D166" i="1"/>
  <c r="E166" i="1"/>
  <c r="F166" i="1"/>
  <c r="G166" i="1"/>
  <c r="N166" i="1"/>
  <c r="O166" i="1"/>
  <c r="P166" i="1" s="1"/>
  <c r="C167" i="1"/>
  <c r="D167" i="1"/>
  <c r="E167" i="1"/>
  <c r="F167" i="1"/>
  <c r="G167" i="1"/>
  <c r="N167" i="1"/>
  <c r="O167" i="1"/>
  <c r="P167" i="1" s="1"/>
  <c r="C169" i="1"/>
  <c r="D169" i="1"/>
  <c r="E169" i="1"/>
  <c r="F169" i="1"/>
  <c r="G169" i="1"/>
  <c r="N169" i="1"/>
  <c r="O169" i="1"/>
  <c r="P169" i="1" s="1"/>
  <c r="C170" i="1"/>
  <c r="D170" i="1"/>
  <c r="E170" i="1"/>
  <c r="F170" i="1"/>
  <c r="G170" i="1"/>
  <c r="N170" i="1"/>
  <c r="O170" i="1"/>
  <c r="P170" i="1" s="1"/>
  <c r="C172" i="1"/>
  <c r="D172" i="1"/>
  <c r="E172" i="1"/>
  <c r="F172" i="1"/>
  <c r="G172" i="1"/>
  <c r="N172" i="1"/>
  <c r="O172" i="1"/>
  <c r="P172" i="1" s="1"/>
  <c r="C176" i="1"/>
  <c r="D176" i="1"/>
  <c r="E176" i="1"/>
  <c r="F176" i="1"/>
  <c r="G176" i="1"/>
  <c r="N176" i="1"/>
  <c r="O176" i="1"/>
  <c r="P176" i="1" s="1"/>
  <c r="C171" i="1"/>
  <c r="D171" i="1"/>
  <c r="E171" i="1"/>
  <c r="F171" i="1"/>
  <c r="G171" i="1"/>
  <c r="N171" i="1"/>
  <c r="O171" i="1"/>
  <c r="P171" i="1" s="1"/>
  <c r="C168" i="1"/>
  <c r="D168" i="1"/>
  <c r="E168" i="1"/>
  <c r="F168" i="1"/>
  <c r="G168" i="1"/>
  <c r="N168" i="1"/>
  <c r="O168" i="1"/>
  <c r="P168" i="1" s="1"/>
  <c r="C173" i="1"/>
  <c r="D173" i="1"/>
  <c r="E173" i="1"/>
  <c r="F173" i="1"/>
  <c r="G173" i="1"/>
  <c r="N173" i="1"/>
  <c r="O173" i="1"/>
  <c r="P173" i="1" s="1"/>
  <c r="C174" i="1"/>
  <c r="D174" i="1"/>
  <c r="E174" i="1"/>
  <c r="F174" i="1"/>
  <c r="G174" i="1"/>
  <c r="N174" i="1"/>
  <c r="O174" i="1"/>
  <c r="P174" i="1" s="1"/>
  <c r="C175" i="1"/>
  <c r="D175" i="1"/>
  <c r="E175" i="1"/>
  <c r="F175" i="1"/>
  <c r="G175" i="1"/>
  <c r="N175" i="1"/>
  <c r="O175" i="1"/>
  <c r="P175" i="1" s="1"/>
  <c r="C177" i="1"/>
  <c r="D177" i="1"/>
  <c r="E177" i="1"/>
  <c r="F177" i="1"/>
  <c r="G177" i="1"/>
  <c r="N177" i="1"/>
  <c r="O177" i="1"/>
  <c r="P177" i="1" s="1"/>
  <c r="C178" i="1"/>
  <c r="D178" i="1"/>
  <c r="E178" i="1"/>
  <c r="F178" i="1"/>
  <c r="G178" i="1"/>
  <c r="N178" i="1"/>
  <c r="O178" i="1"/>
  <c r="P178" i="1" s="1"/>
  <c r="C179" i="1"/>
  <c r="D179" i="1"/>
  <c r="E179" i="1"/>
  <c r="F179" i="1"/>
  <c r="G179" i="1"/>
  <c r="N179" i="1"/>
  <c r="O179" i="1"/>
  <c r="P179" i="1" s="1"/>
  <c r="C182" i="1"/>
  <c r="D182" i="1"/>
  <c r="E182" i="1"/>
  <c r="F182" i="1"/>
  <c r="G182" i="1"/>
  <c r="N182" i="1"/>
  <c r="O182" i="1"/>
  <c r="P182" i="1" s="1"/>
  <c r="C191" i="1"/>
  <c r="D191" i="1"/>
  <c r="E191" i="1"/>
  <c r="F191" i="1"/>
  <c r="G191" i="1"/>
  <c r="N191" i="1"/>
  <c r="O191" i="1"/>
  <c r="P191" i="1" s="1"/>
  <c r="C193" i="1"/>
  <c r="D193" i="1"/>
  <c r="E193" i="1"/>
  <c r="F193" i="1"/>
  <c r="G193" i="1"/>
  <c r="N193" i="1"/>
  <c r="O193" i="1"/>
  <c r="P193" i="1" s="1"/>
  <c r="C131" i="1"/>
  <c r="D131" i="1"/>
  <c r="E131" i="1"/>
  <c r="F131" i="1"/>
  <c r="G131" i="1"/>
  <c r="N131" i="1"/>
  <c r="O131" i="1"/>
  <c r="P131" i="1" s="1"/>
  <c r="C180" i="1"/>
  <c r="D180" i="1"/>
  <c r="E180" i="1"/>
  <c r="F180" i="1"/>
  <c r="G180" i="1"/>
  <c r="N180" i="1"/>
  <c r="O180" i="1"/>
  <c r="P180" i="1" s="1"/>
  <c r="C181" i="1"/>
  <c r="D181" i="1"/>
  <c r="E181" i="1"/>
  <c r="F181" i="1"/>
  <c r="G181" i="1"/>
  <c r="N181" i="1"/>
  <c r="O181" i="1"/>
  <c r="P181" i="1" s="1"/>
  <c r="C209" i="1"/>
  <c r="D209" i="1"/>
  <c r="E209" i="1"/>
  <c r="F209" i="1"/>
  <c r="G209" i="1"/>
  <c r="N209" i="1"/>
  <c r="O209" i="1"/>
  <c r="P209" i="1" s="1"/>
  <c r="C210" i="1"/>
  <c r="D210" i="1"/>
  <c r="E210" i="1"/>
  <c r="F210" i="1"/>
  <c r="G210" i="1"/>
  <c r="N210" i="1"/>
  <c r="O210" i="1"/>
  <c r="P210" i="1" s="1"/>
  <c r="C217" i="1"/>
  <c r="D217" i="1"/>
  <c r="E217" i="1"/>
  <c r="F217" i="1"/>
  <c r="G217" i="1"/>
  <c r="N217" i="1"/>
  <c r="O217" i="1"/>
  <c r="P217" i="1" s="1"/>
  <c r="C187" i="1"/>
  <c r="D187" i="1"/>
  <c r="E187" i="1"/>
  <c r="F187" i="1"/>
  <c r="G187" i="1"/>
  <c r="N187" i="1"/>
  <c r="O187" i="1"/>
  <c r="P187" i="1" s="1"/>
  <c r="C189" i="1"/>
  <c r="D189" i="1"/>
  <c r="E189" i="1"/>
  <c r="F189" i="1"/>
  <c r="G189" i="1"/>
  <c r="N189" i="1"/>
  <c r="O189" i="1"/>
  <c r="P189" i="1" s="1"/>
  <c r="C194" i="1"/>
  <c r="D194" i="1"/>
  <c r="E194" i="1"/>
  <c r="F194" i="1"/>
  <c r="G194" i="1"/>
  <c r="N194" i="1"/>
  <c r="O194" i="1"/>
  <c r="P194" i="1" s="1"/>
  <c r="C197" i="1"/>
  <c r="D197" i="1"/>
  <c r="E197" i="1"/>
  <c r="F197" i="1"/>
  <c r="G197" i="1"/>
  <c r="N197" i="1"/>
  <c r="O197" i="1"/>
  <c r="P197" i="1" s="1"/>
  <c r="C200" i="1"/>
  <c r="D200" i="1"/>
  <c r="E200" i="1"/>
  <c r="F200" i="1"/>
  <c r="G200" i="1"/>
  <c r="N200" i="1"/>
  <c r="O200" i="1"/>
  <c r="P200" i="1" s="1"/>
  <c r="C203" i="1"/>
  <c r="D203" i="1"/>
  <c r="E203" i="1"/>
  <c r="F203" i="1"/>
  <c r="G203" i="1"/>
  <c r="N203" i="1"/>
  <c r="O203" i="1"/>
  <c r="P203" i="1" s="1"/>
  <c r="C206" i="1"/>
  <c r="D206" i="1"/>
  <c r="E206" i="1"/>
  <c r="F206" i="1"/>
  <c r="G206" i="1"/>
  <c r="N206" i="1"/>
  <c r="O206" i="1"/>
  <c r="P206" i="1" s="1"/>
  <c r="C211" i="1"/>
  <c r="D211" i="1"/>
  <c r="E211" i="1"/>
  <c r="F211" i="1"/>
  <c r="G211" i="1"/>
  <c r="N211" i="1"/>
  <c r="O211" i="1"/>
  <c r="P211" i="1" s="1"/>
  <c r="C218" i="1"/>
  <c r="D218" i="1"/>
  <c r="E218" i="1"/>
  <c r="F218" i="1"/>
  <c r="G218" i="1"/>
  <c r="N218" i="1"/>
  <c r="O218" i="1"/>
  <c r="P218" i="1" s="1"/>
  <c r="C198" i="1"/>
  <c r="D198" i="1"/>
  <c r="E198" i="1"/>
  <c r="F198" i="1"/>
  <c r="G198" i="1"/>
  <c r="N198" i="1"/>
  <c r="O198" i="1"/>
  <c r="P198" i="1" s="1"/>
  <c r="C201" i="1"/>
  <c r="D201" i="1"/>
  <c r="E201" i="1"/>
  <c r="F201" i="1"/>
  <c r="G201" i="1"/>
  <c r="N201" i="1"/>
  <c r="O201" i="1"/>
  <c r="P201" i="1" s="1"/>
  <c r="C204" i="1"/>
  <c r="D204" i="1"/>
  <c r="E204" i="1"/>
  <c r="F204" i="1"/>
  <c r="G204" i="1"/>
  <c r="N204" i="1"/>
  <c r="O204" i="1"/>
  <c r="P204" i="1" s="1"/>
  <c r="C207" i="1"/>
  <c r="D207" i="1"/>
  <c r="E207" i="1"/>
  <c r="F207" i="1"/>
  <c r="G207" i="1"/>
  <c r="N207" i="1"/>
  <c r="O207" i="1"/>
  <c r="P207" i="1" s="1"/>
  <c r="C212" i="1"/>
  <c r="D212" i="1"/>
  <c r="E212" i="1"/>
  <c r="F212" i="1"/>
  <c r="G212" i="1"/>
  <c r="N212" i="1"/>
  <c r="O212" i="1"/>
  <c r="P212" i="1" s="1"/>
  <c r="C183" i="1"/>
  <c r="D183" i="1"/>
  <c r="E183" i="1"/>
  <c r="F183" i="1"/>
  <c r="G183" i="1"/>
  <c r="N183" i="1"/>
  <c r="O183" i="1"/>
  <c r="P183" i="1" s="1"/>
  <c r="C184" i="1"/>
  <c r="D184" i="1"/>
  <c r="E184" i="1"/>
  <c r="F184" i="1"/>
  <c r="G184" i="1"/>
  <c r="N184" i="1"/>
  <c r="O184" i="1"/>
  <c r="P184" i="1" s="1"/>
  <c r="C185" i="1"/>
  <c r="D185" i="1"/>
  <c r="E185" i="1"/>
  <c r="F185" i="1"/>
  <c r="G185" i="1"/>
  <c r="N185" i="1"/>
  <c r="O185" i="1"/>
  <c r="P185" i="1" s="1"/>
  <c r="C186" i="1"/>
  <c r="D186" i="1"/>
  <c r="E186" i="1"/>
  <c r="F186" i="1"/>
  <c r="G186" i="1"/>
  <c r="N186" i="1"/>
  <c r="O186" i="1"/>
  <c r="P186" i="1" s="1"/>
  <c r="C188" i="1"/>
  <c r="D188" i="1"/>
  <c r="E188" i="1"/>
  <c r="F188" i="1"/>
  <c r="G188" i="1"/>
  <c r="N188" i="1"/>
  <c r="O188" i="1"/>
  <c r="P188" i="1" s="1"/>
  <c r="C190" i="1"/>
  <c r="D190" i="1"/>
  <c r="E190" i="1"/>
  <c r="F190" i="1"/>
  <c r="G190" i="1"/>
  <c r="N190" i="1"/>
  <c r="O190" i="1"/>
  <c r="P190" i="1" s="1"/>
  <c r="C192" i="1"/>
  <c r="D192" i="1"/>
  <c r="E192" i="1"/>
  <c r="F192" i="1"/>
  <c r="G192" i="1"/>
  <c r="N192" i="1"/>
  <c r="O192" i="1"/>
  <c r="P192" i="1" s="1"/>
  <c r="C196" i="1"/>
  <c r="D196" i="1"/>
  <c r="E196" i="1"/>
  <c r="F196" i="1"/>
  <c r="G196" i="1"/>
  <c r="N196" i="1"/>
  <c r="O196" i="1"/>
  <c r="P196" i="1" s="1"/>
  <c r="C199" i="1"/>
  <c r="D199" i="1"/>
  <c r="E199" i="1"/>
  <c r="F199" i="1"/>
  <c r="G199" i="1"/>
  <c r="N199" i="1"/>
  <c r="O199" i="1"/>
  <c r="P199" i="1" s="1"/>
  <c r="C202" i="1"/>
  <c r="D202" i="1"/>
  <c r="E202" i="1"/>
  <c r="F202" i="1"/>
  <c r="G202" i="1"/>
  <c r="N202" i="1"/>
  <c r="O202" i="1"/>
  <c r="P202" i="1" s="1"/>
  <c r="C205" i="1"/>
  <c r="D205" i="1"/>
  <c r="E205" i="1"/>
  <c r="F205" i="1"/>
  <c r="G205" i="1"/>
  <c r="N205" i="1"/>
  <c r="O205" i="1"/>
  <c r="P205" i="1" s="1"/>
  <c r="C208" i="1"/>
  <c r="D208" i="1"/>
  <c r="E208" i="1"/>
  <c r="F208" i="1"/>
  <c r="G208" i="1"/>
  <c r="N208" i="1"/>
  <c r="O208" i="1"/>
  <c r="P208" i="1" s="1"/>
  <c r="C213" i="1"/>
  <c r="D213" i="1"/>
  <c r="E213" i="1"/>
  <c r="F213" i="1"/>
  <c r="G213" i="1"/>
  <c r="N213" i="1"/>
  <c r="O213" i="1"/>
  <c r="P213" i="1" s="1"/>
  <c r="C219" i="1"/>
  <c r="D219" i="1"/>
  <c r="E219" i="1"/>
  <c r="F219" i="1"/>
  <c r="G219" i="1"/>
  <c r="N219" i="1"/>
  <c r="O219" i="1"/>
  <c r="P219" i="1" s="1"/>
  <c r="C221" i="1"/>
  <c r="D221" i="1"/>
  <c r="E221" i="1"/>
  <c r="F221" i="1"/>
  <c r="G221" i="1"/>
  <c r="N221" i="1"/>
  <c r="O221" i="1"/>
  <c r="P221" i="1" s="1"/>
  <c r="C225" i="1"/>
  <c r="D225" i="1"/>
  <c r="E225" i="1"/>
  <c r="F225" i="1"/>
  <c r="G225" i="1"/>
  <c r="N225" i="1"/>
  <c r="O225" i="1"/>
  <c r="P225" i="1" s="1"/>
  <c r="C229" i="1"/>
  <c r="D229" i="1"/>
  <c r="E229" i="1"/>
  <c r="F229" i="1"/>
  <c r="G229" i="1"/>
  <c r="N229" i="1"/>
  <c r="O229" i="1"/>
  <c r="P229" i="1" s="1"/>
  <c r="C232" i="1"/>
  <c r="D232" i="1"/>
  <c r="E232" i="1"/>
  <c r="F232" i="1"/>
  <c r="G232" i="1"/>
  <c r="N232" i="1"/>
  <c r="O232" i="1"/>
  <c r="P232" i="1" s="1"/>
  <c r="C235" i="1"/>
  <c r="D235" i="1"/>
  <c r="E235" i="1"/>
  <c r="F235" i="1"/>
  <c r="G235" i="1"/>
  <c r="N235" i="1"/>
  <c r="O235" i="1"/>
  <c r="P235" i="1" s="1"/>
  <c r="C245" i="1"/>
  <c r="D245" i="1"/>
  <c r="E245" i="1"/>
  <c r="F245" i="1"/>
  <c r="G245" i="1"/>
  <c r="N245" i="1"/>
  <c r="O245" i="1"/>
  <c r="P245" i="1" s="1"/>
  <c r="C248" i="1"/>
  <c r="D248" i="1"/>
  <c r="E248" i="1"/>
  <c r="F248" i="1"/>
  <c r="G248" i="1"/>
  <c r="N248" i="1"/>
  <c r="O248" i="1"/>
  <c r="P248" i="1" s="1"/>
  <c r="C222" i="1"/>
  <c r="D222" i="1"/>
  <c r="E222" i="1"/>
  <c r="F222" i="1"/>
  <c r="G222" i="1"/>
  <c r="N222" i="1"/>
  <c r="O222" i="1"/>
  <c r="P222" i="1" s="1"/>
  <c r="C223" i="1"/>
  <c r="D223" i="1"/>
  <c r="E223" i="1"/>
  <c r="F223" i="1"/>
  <c r="G223" i="1"/>
  <c r="N223" i="1"/>
  <c r="O223" i="1"/>
  <c r="P223" i="1" s="1"/>
  <c r="C226" i="1"/>
  <c r="D226" i="1"/>
  <c r="E226" i="1"/>
  <c r="F226" i="1"/>
  <c r="G226" i="1"/>
  <c r="N226" i="1"/>
  <c r="O226" i="1"/>
  <c r="P226" i="1" s="1"/>
  <c r="C230" i="1"/>
  <c r="D230" i="1"/>
  <c r="E230" i="1"/>
  <c r="F230" i="1"/>
  <c r="G230" i="1"/>
  <c r="N230" i="1"/>
  <c r="O230" i="1"/>
  <c r="P230" i="1" s="1"/>
  <c r="C227" i="1"/>
  <c r="D227" i="1"/>
  <c r="E227" i="1"/>
  <c r="F227" i="1"/>
  <c r="G227" i="1"/>
  <c r="N227" i="1"/>
  <c r="O227" i="1"/>
  <c r="P227" i="1" s="1"/>
  <c r="C231" i="1"/>
  <c r="D231" i="1"/>
  <c r="E231" i="1"/>
  <c r="F231" i="1"/>
  <c r="G231" i="1"/>
  <c r="N231" i="1"/>
  <c r="O231" i="1"/>
  <c r="P231" i="1" s="1"/>
  <c r="C233" i="1"/>
  <c r="D233" i="1"/>
  <c r="E233" i="1"/>
  <c r="F233" i="1"/>
  <c r="G233" i="1"/>
  <c r="N233" i="1"/>
  <c r="O233" i="1"/>
  <c r="P233" i="1" s="1"/>
  <c r="C234" i="1"/>
  <c r="D234" i="1"/>
  <c r="E234" i="1"/>
  <c r="F234" i="1"/>
  <c r="G234" i="1"/>
  <c r="N234" i="1"/>
  <c r="O234" i="1"/>
  <c r="P234" i="1" s="1"/>
  <c r="C236" i="1"/>
  <c r="D236" i="1"/>
  <c r="E236" i="1"/>
  <c r="F236" i="1"/>
  <c r="G236" i="1"/>
  <c r="N236" i="1"/>
  <c r="O236" i="1"/>
  <c r="P236" i="1" s="1"/>
  <c r="C237" i="1"/>
  <c r="D237" i="1"/>
  <c r="E237" i="1"/>
  <c r="F237" i="1"/>
  <c r="G237" i="1"/>
  <c r="N237" i="1"/>
  <c r="O237" i="1"/>
  <c r="P237" i="1" s="1"/>
  <c r="C239" i="1"/>
  <c r="D239" i="1"/>
  <c r="E239" i="1"/>
  <c r="F239" i="1"/>
  <c r="G239" i="1"/>
  <c r="N239" i="1"/>
  <c r="O239" i="1"/>
  <c r="P239" i="1" s="1"/>
  <c r="C242" i="1"/>
  <c r="D242" i="1"/>
  <c r="E242" i="1"/>
  <c r="F242" i="1"/>
  <c r="G242" i="1"/>
  <c r="N242" i="1"/>
  <c r="O242" i="1"/>
  <c r="P242" i="1" s="1"/>
  <c r="C246" i="1"/>
  <c r="D246" i="1"/>
  <c r="E246" i="1"/>
  <c r="F246" i="1"/>
  <c r="G246" i="1"/>
  <c r="N246" i="1"/>
  <c r="O246" i="1"/>
  <c r="P246" i="1" s="1"/>
  <c r="C249" i="1"/>
  <c r="D249" i="1"/>
  <c r="E249" i="1"/>
  <c r="F249" i="1"/>
  <c r="G249" i="1"/>
  <c r="N249" i="1"/>
  <c r="O249" i="1"/>
  <c r="P249" i="1" s="1"/>
  <c r="C250" i="1"/>
  <c r="D250" i="1"/>
  <c r="E250" i="1"/>
  <c r="F250" i="1"/>
  <c r="G250" i="1"/>
  <c r="N250" i="1"/>
  <c r="O250" i="1"/>
  <c r="P250" i="1" s="1"/>
  <c r="C247" i="1"/>
  <c r="D247" i="1"/>
  <c r="E247" i="1"/>
  <c r="F247" i="1"/>
  <c r="G247" i="1"/>
  <c r="N247" i="1"/>
  <c r="O247" i="1"/>
  <c r="P247" i="1" s="1"/>
  <c r="C214" i="1"/>
  <c r="D214" i="1"/>
  <c r="E214" i="1"/>
  <c r="F214" i="1"/>
  <c r="G214" i="1"/>
  <c r="N214" i="1"/>
  <c r="O214" i="1"/>
  <c r="P214" i="1" s="1"/>
  <c r="C220" i="1"/>
  <c r="D220" i="1"/>
  <c r="E220" i="1"/>
  <c r="F220" i="1"/>
  <c r="G220" i="1"/>
  <c r="N220" i="1"/>
  <c r="O220" i="1"/>
  <c r="P220" i="1" s="1"/>
  <c r="C215" i="1"/>
  <c r="D215" i="1"/>
  <c r="E215" i="1"/>
  <c r="F215" i="1"/>
  <c r="G215" i="1"/>
  <c r="N215" i="1"/>
  <c r="O215" i="1"/>
  <c r="P215" i="1" s="1"/>
  <c r="C216" i="1"/>
  <c r="D216" i="1"/>
  <c r="E216" i="1"/>
  <c r="F216" i="1"/>
  <c r="G216" i="1"/>
  <c r="N216" i="1"/>
  <c r="O216" i="1"/>
  <c r="P216" i="1" s="1"/>
  <c r="C224" i="1"/>
  <c r="D224" i="1"/>
  <c r="E224" i="1"/>
  <c r="F224" i="1"/>
  <c r="G224" i="1"/>
  <c r="N224" i="1"/>
  <c r="O224" i="1"/>
  <c r="P224" i="1" s="1"/>
  <c r="C228" i="1"/>
  <c r="D228" i="1"/>
  <c r="E228" i="1"/>
  <c r="F228" i="1"/>
  <c r="G228" i="1"/>
  <c r="N228" i="1"/>
  <c r="O228" i="1"/>
  <c r="P228" i="1" s="1"/>
  <c r="C240" i="1"/>
  <c r="D240" i="1"/>
  <c r="E240" i="1"/>
  <c r="F240" i="1"/>
  <c r="G240" i="1"/>
  <c r="N240" i="1"/>
  <c r="O240" i="1"/>
  <c r="P240" i="1" s="1"/>
  <c r="C243" i="1"/>
  <c r="D243" i="1"/>
  <c r="E243" i="1"/>
  <c r="F243" i="1"/>
  <c r="G243" i="1"/>
  <c r="N243" i="1"/>
  <c r="O243" i="1"/>
  <c r="P243" i="1" s="1"/>
  <c r="C238" i="1"/>
  <c r="D238" i="1"/>
  <c r="E238" i="1"/>
  <c r="F238" i="1"/>
  <c r="G238" i="1"/>
  <c r="N238" i="1"/>
  <c r="O238" i="1"/>
  <c r="P238" i="1" s="1"/>
  <c r="C244" i="1"/>
  <c r="D244" i="1"/>
  <c r="E244" i="1"/>
  <c r="F244" i="1"/>
  <c r="G244" i="1"/>
  <c r="N244" i="1"/>
  <c r="O244" i="1"/>
  <c r="P244" i="1" s="1"/>
  <c r="C241" i="1"/>
  <c r="D241" i="1"/>
  <c r="E241" i="1"/>
  <c r="F241" i="1"/>
  <c r="G241" i="1"/>
  <c r="N241" i="1"/>
  <c r="O241" i="1"/>
  <c r="P241" i="1" s="1"/>
  <c r="C253" i="1"/>
  <c r="D253" i="1"/>
  <c r="E253" i="1"/>
  <c r="F253" i="1"/>
  <c r="G253" i="1"/>
  <c r="N253" i="1"/>
  <c r="O253" i="1"/>
  <c r="P253" i="1" s="1"/>
  <c r="C256" i="1"/>
  <c r="D256" i="1"/>
  <c r="E256" i="1"/>
  <c r="F256" i="1"/>
  <c r="G256" i="1"/>
  <c r="N256" i="1"/>
  <c r="O256" i="1"/>
  <c r="P256" i="1" s="1"/>
  <c r="C251" i="1"/>
  <c r="D251" i="1"/>
  <c r="E251" i="1"/>
  <c r="F251" i="1"/>
  <c r="G251" i="1"/>
  <c r="N251" i="1"/>
  <c r="O251" i="1"/>
  <c r="P251" i="1" s="1"/>
  <c r="C252" i="1"/>
  <c r="D252" i="1"/>
  <c r="E252" i="1"/>
  <c r="F252" i="1"/>
  <c r="G252" i="1"/>
  <c r="N252" i="1"/>
  <c r="O252" i="1"/>
  <c r="P252" i="1" s="1"/>
  <c r="C254" i="1"/>
  <c r="D254" i="1"/>
  <c r="E254" i="1"/>
  <c r="F254" i="1"/>
  <c r="G254" i="1"/>
  <c r="N254" i="1"/>
  <c r="O254" i="1"/>
  <c r="P254" i="1" s="1"/>
  <c r="C255" i="1"/>
  <c r="D255" i="1"/>
  <c r="E255" i="1"/>
  <c r="F255" i="1"/>
  <c r="G255" i="1"/>
  <c r="N255" i="1"/>
  <c r="O255" i="1"/>
  <c r="P255" i="1" s="1"/>
  <c r="C257" i="1"/>
  <c r="D257" i="1"/>
  <c r="E257" i="1"/>
  <c r="F257" i="1"/>
  <c r="G257" i="1"/>
  <c r="N257" i="1"/>
  <c r="O257" i="1"/>
  <c r="P257" i="1" s="1"/>
  <c r="C258" i="1"/>
  <c r="D258" i="1"/>
  <c r="E258" i="1"/>
  <c r="F258" i="1"/>
  <c r="G258" i="1"/>
  <c r="N258" i="1"/>
  <c r="O258" i="1"/>
  <c r="P258" i="1" s="1"/>
  <c r="C260" i="1"/>
  <c r="D260" i="1"/>
  <c r="E260" i="1"/>
  <c r="F260" i="1"/>
  <c r="G260" i="1"/>
  <c r="N260" i="1"/>
  <c r="O260" i="1"/>
  <c r="P260" i="1" s="1"/>
  <c r="C261" i="1"/>
  <c r="D261" i="1"/>
  <c r="E261" i="1"/>
  <c r="F261" i="1"/>
  <c r="G261" i="1"/>
  <c r="N261" i="1"/>
  <c r="O261" i="1"/>
  <c r="P261" i="1" s="1"/>
  <c r="C262" i="1"/>
  <c r="D262" i="1"/>
  <c r="E262" i="1"/>
  <c r="F262" i="1"/>
  <c r="G262" i="1"/>
  <c r="N262" i="1"/>
  <c r="O262" i="1"/>
  <c r="P262" i="1" s="1"/>
  <c r="C266" i="1"/>
  <c r="D266" i="1"/>
  <c r="E266" i="1"/>
  <c r="F266" i="1"/>
  <c r="G266" i="1"/>
  <c r="N266" i="1"/>
  <c r="O266" i="1"/>
  <c r="P266" i="1" s="1"/>
  <c r="C268" i="1"/>
  <c r="D268" i="1"/>
  <c r="E268" i="1"/>
  <c r="F268" i="1"/>
  <c r="G268" i="1"/>
  <c r="N268" i="1"/>
  <c r="O268" i="1"/>
  <c r="P268" i="1" s="1"/>
  <c r="C269" i="1"/>
  <c r="D269" i="1"/>
  <c r="E269" i="1"/>
  <c r="F269" i="1"/>
  <c r="G269" i="1"/>
  <c r="N269" i="1"/>
  <c r="O269" i="1"/>
  <c r="P269" i="1" s="1"/>
  <c r="C273" i="1"/>
  <c r="D273" i="1"/>
  <c r="E273" i="1"/>
  <c r="F273" i="1"/>
  <c r="G273" i="1"/>
  <c r="N273" i="1"/>
  <c r="O273" i="1"/>
  <c r="P273" i="1" s="1"/>
  <c r="C275" i="1"/>
  <c r="D275" i="1"/>
  <c r="E275" i="1"/>
  <c r="F275" i="1"/>
  <c r="G275" i="1"/>
  <c r="N275" i="1"/>
  <c r="O275" i="1"/>
  <c r="P275" i="1" s="1"/>
  <c r="C263" i="1"/>
  <c r="D263" i="1"/>
  <c r="E263" i="1"/>
  <c r="F263" i="1"/>
  <c r="G263" i="1"/>
  <c r="N263" i="1"/>
  <c r="O263" i="1"/>
  <c r="P263" i="1" s="1"/>
  <c r="C265" i="1"/>
  <c r="D265" i="1"/>
  <c r="E265" i="1"/>
  <c r="F265" i="1"/>
  <c r="G265" i="1"/>
  <c r="N265" i="1"/>
  <c r="O265" i="1"/>
  <c r="P265" i="1" s="1"/>
  <c r="C264" i="1"/>
  <c r="D264" i="1"/>
  <c r="E264" i="1"/>
  <c r="F264" i="1"/>
  <c r="G264" i="1"/>
  <c r="N264" i="1"/>
  <c r="O264" i="1"/>
  <c r="P264" i="1" s="1"/>
  <c r="C267" i="1"/>
  <c r="D267" i="1"/>
  <c r="E267" i="1"/>
  <c r="F267" i="1"/>
  <c r="G267" i="1"/>
  <c r="N267" i="1"/>
  <c r="O267" i="1"/>
  <c r="P267" i="1" s="1"/>
  <c r="C270" i="1"/>
  <c r="D270" i="1"/>
  <c r="E270" i="1"/>
  <c r="F270" i="1"/>
  <c r="G270" i="1"/>
  <c r="N270" i="1"/>
  <c r="O270" i="1"/>
  <c r="P270" i="1" s="1"/>
  <c r="C271" i="1"/>
  <c r="D271" i="1"/>
  <c r="E271" i="1"/>
  <c r="F271" i="1"/>
  <c r="G271" i="1"/>
  <c r="N271" i="1"/>
  <c r="O271" i="1"/>
  <c r="P271" i="1" s="1"/>
  <c r="C272" i="1"/>
  <c r="D272" i="1"/>
  <c r="E272" i="1"/>
  <c r="F272" i="1"/>
  <c r="G272" i="1"/>
  <c r="N272" i="1"/>
  <c r="O272" i="1"/>
  <c r="P272" i="1" s="1"/>
  <c r="C274" i="1"/>
  <c r="D274" i="1"/>
  <c r="E274" i="1"/>
  <c r="F274" i="1"/>
  <c r="G274" i="1"/>
  <c r="N274" i="1"/>
  <c r="O274" i="1"/>
  <c r="P274" i="1" s="1"/>
  <c r="C276" i="1"/>
  <c r="D276" i="1"/>
  <c r="E276" i="1"/>
  <c r="F276" i="1"/>
  <c r="G276" i="1"/>
  <c r="N276" i="1"/>
  <c r="O276" i="1"/>
  <c r="P276" i="1" s="1"/>
  <c r="C277" i="1"/>
  <c r="D277" i="1"/>
  <c r="E277" i="1"/>
  <c r="F277" i="1"/>
  <c r="G277" i="1"/>
  <c r="N277" i="1"/>
  <c r="O277" i="1"/>
  <c r="P277" i="1" s="1"/>
  <c r="C281" i="1"/>
  <c r="D281" i="1"/>
  <c r="E281" i="1"/>
  <c r="F281" i="1"/>
  <c r="G281" i="1"/>
  <c r="N281" i="1"/>
  <c r="O281" i="1"/>
  <c r="P281" i="1" s="1"/>
  <c r="C283" i="1"/>
  <c r="D283" i="1"/>
  <c r="E283" i="1"/>
  <c r="F283" i="1"/>
  <c r="G283" i="1"/>
  <c r="N283" i="1"/>
  <c r="O283" i="1"/>
  <c r="P283" i="1" s="1"/>
  <c r="C278" i="1"/>
  <c r="D278" i="1"/>
  <c r="E278" i="1"/>
  <c r="F278" i="1"/>
  <c r="G278" i="1"/>
  <c r="N278" i="1"/>
  <c r="O278" i="1"/>
  <c r="P278" i="1" s="1"/>
  <c r="C279" i="1"/>
  <c r="D279" i="1"/>
  <c r="E279" i="1"/>
  <c r="F279" i="1"/>
  <c r="G279" i="1"/>
  <c r="N279" i="1"/>
  <c r="O279" i="1"/>
  <c r="P279" i="1" s="1"/>
  <c r="C280" i="1"/>
  <c r="D280" i="1"/>
  <c r="E280" i="1"/>
  <c r="F280" i="1"/>
  <c r="G280" i="1"/>
  <c r="N280" i="1"/>
  <c r="O280" i="1"/>
  <c r="P280" i="1" s="1"/>
  <c r="C282" i="1"/>
  <c r="D282" i="1"/>
  <c r="E282" i="1"/>
  <c r="F282" i="1"/>
  <c r="G282" i="1"/>
  <c r="N282" i="1"/>
  <c r="O282" i="1"/>
  <c r="P282" i="1" s="1"/>
  <c r="C284" i="1"/>
  <c r="D284" i="1"/>
  <c r="E284" i="1"/>
  <c r="F284" i="1"/>
  <c r="G284" i="1"/>
  <c r="N284" i="1"/>
  <c r="O284" i="1"/>
  <c r="P284" i="1" s="1"/>
  <c r="C285" i="1"/>
  <c r="D285" i="1"/>
  <c r="E285" i="1"/>
  <c r="F285" i="1"/>
  <c r="G285" i="1"/>
  <c r="N285" i="1"/>
  <c r="O285" i="1"/>
  <c r="P285" i="1" s="1"/>
  <c r="C286" i="1"/>
  <c r="D286" i="1"/>
  <c r="E286" i="1"/>
  <c r="F286" i="1"/>
  <c r="G286" i="1"/>
  <c r="N286" i="1"/>
  <c r="O286" i="1"/>
  <c r="P286" i="1" s="1"/>
  <c r="C287" i="1"/>
  <c r="D287" i="1"/>
  <c r="E287" i="1"/>
  <c r="F287" i="1"/>
  <c r="G287" i="1"/>
  <c r="N287" i="1"/>
  <c r="O287" i="1"/>
  <c r="P287" i="1" s="1"/>
  <c r="C289" i="1"/>
  <c r="D289" i="1"/>
  <c r="E289" i="1"/>
  <c r="F289" i="1"/>
  <c r="G289" i="1"/>
  <c r="N289" i="1"/>
  <c r="O289" i="1"/>
  <c r="P289" i="1" s="1"/>
  <c r="C288" i="1"/>
  <c r="D288" i="1"/>
  <c r="E288" i="1"/>
  <c r="F288" i="1"/>
  <c r="G288" i="1"/>
  <c r="N288" i="1"/>
  <c r="O288" i="1"/>
  <c r="P288" i="1" s="1"/>
  <c r="C290" i="1"/>
  <c r="D290" i="1"/>
  <c r="E290" i="1"/>
  <c r="F290" i="1"/>
  <c r="G290" i="1"/>
  <c r="N290" i="1"/>
  <c r="O290" i="1"/>
  <c r="P290" i="1" s="1"/>
  <c r="C291" i="1"/>
  <c r="D291" i="1"/>
  <c r="E291" i="1"/>
  <c r="F291" i="1"/>
  <c r="G291" i="1"/>
  <c r="N291" i="1"/>
  <c r="O291" i="1"/>
  <c r="P291" i="1" s="1"/>
  <c r="C292" i="1"/>
  <c r="D292" i="1"/>
  <c r="E292" i="1"/>
  <c r="F292" i="1"/>
  <c r="G292" i="1"/>
  <c r="N292" i="1"/>
  <c r="O292" i="1"/>
  <c r="P292" i="1" s="1"/>
  <c r="C293" i="1"/>
  <c r="D293" i="1"/>
  <c r="E293" i="1"/>
  <c r="F293" i="1"/>
  <c r="G293" i="1"/>
  <c r="N293" i="1"/>
  <c r="O293" i="1"/>
  <c r="P293" i="1" s="1"/>
  <c r="C294" i="1"/>
  <c r="D294" i="1"/>
  <c r="E294" i="1"/>
  <c r="F294" i="1"/>
  <c r="G294" i="1"/>
  <c r="N294" i="1"/>
  <c r="O294" i="1"/>
  <c r="P294" i="1" s="1"/>
  <c r="C295" i="1"/>
  <c r="D295" i="1"/>
  <c r="E295" i="1"/>
  <c r="F295" i="1"/>
  <c r="G295" i="1"/>
  <c r="N295" i="1"/>
  <c r="O295" i="1"/>
  <c r="P295" i="1" s="1"/>
  <c r="D2" i="1"/>
  <c r="E2" i="1"/>
  <c r="F2" i="1"/>
  <c r="G2" i="1"/>
  <c r="N2" i="1"/>
  <c r="O2" i="1"/>
  <c r="P2" i="1" s="1"/>
  <c r="D4" i="1"/>
  <c r="E4" i="1"/>
  <c r="F4" i="1"/>
  <c r="G4" i="1"/>
  <c r="N4" i="1"/>
  <c r="O4" i="1"/>
  <c r="P4" i="1" s="1"/>
  <c r="C6" i="1"/>
  <c r="D6" i="1"/>
  <c r="F6" i="1"/>
  <c r="N6" i="1"/>
  <c r="O6" i="1"/>
  <c r="P6" i="1" s="1"/>
</calcChain>
</file>

<file path=xl/connections.xml><?xml version="1.0" encoding="utf-8"?>
<connections xmlns="http://schemas.openxmlformats.org/spreadsheetml/2006/main">
  <connection id="1" odcFile="C:\Users\marrc1\Downloads\owssvr.iqy" keepAlive="1" name="owssvr" type="5" refreshedVersion="5" minRefreshableVersion="3" saveData="1">
    <dbPr connection="Provider=Microsoft.Office.List.OLEDB.2.0;Data Source=&quot;&quot;;ApplicationName=Excel;Version=12.0.0.0" command="&lt;LIST&gt;&lt;VIEWGUID&gt;{31D8003A-1B4E-428D-B29B-3631F1E6411E}&lt;/VIEWGUID&gt;&lt;LISTNAME&gt;{87BA04F2-782D-4ED8-93F0-4297DA940FC7}&lt;/LISTNAME&gt;&lt;LISTWEB&gt;http://nhsgintranet.grampian.scot.nhs.uk/depts/pcct/contractors/_vti_bin&lt;/LISTWEB&gt;&lt;LISTSUBWEB&gt;&lt;/LISTSUBWEB&gt;&lt;ROOTFOLDER&gt;/depts/pcct/contractors/Lists/Pharmacy Services 20202021&lt;/ROOTFOLDER&gt;&lt;/LIST&gt;" commandType="5"/>
  </connection>
</connections>
</file>

<file path=xl/sharedStrings.xml><?xml version="1.0" encoding="utf-8"?>
<sst xmlns="http://schemas.openxmlformats.org/spreadsheetml/2006/main" count="3871" uniqueCount="1084">
  <si>
    <t>Health Board</t>
  </si>
  <si>
    <t>Date of closure</t>
  </si>
  <si>
    <t>DAY WK</t>
  </si>
  <si>
    <t>Contractor Code</t>
  </si>
  <si>
    <t>NHSG</t>
  </si>
  <si>
    <t>Lloyds Cults</t>
  </si>
  <si>
    <t>Lloyds</t>
  </si>
  <si>
    <t>Clear Pharmacy</t>
  </si>
  <si>
    <t>Lloyds Bucksburn</t>
  </si>
  <si>
    <t>Boots Glassgreen</t>
  </si>
  <si>
    <t>Lloyds Lossiemouth</t>
  </si>
  <si>
    <t>Lloyds Macduff</t>
  </si>
  <si>
    <t>Aberlour</t>
  </si>
  <si>
    <t>Albyn Pharmacy</t>
  </si>
  <si>
    <t>Rosemount Pharmacy</t>
  </si>
  <si>
    <t>Boots Mannofield</t>
  </si>
  <si>
    <t>Boots Stonehaven</t>
  </si>
  <si>
    <t>New Deer</t>
  </si>
  <si>
    <t>Rowlands Cults</t>
  </si>
  <si>
    <t>Rowlands Mintlaw</t>
  </si>
  <si>
    <t>Tarland Pharmacy</t>
  </si>
  <si>
    <t>Tarland</t>
  </si>
  <si>
    <t>Torphins Pharmacy</t>
  </si>
  <si>
    <t>Boots Mastrick</t>
  </si>
  <si>
    <t>John Ross Ellon</t>
  </si>
  <si>
    <t>Blackburn</t>
  </si>
  <si>
    <t>Boots Dyce</t>
  </si>
  <si>
    <t>Boots Inverurie</t>
  </si>
  <si>
    <t>Bishopmill</t>
  </si>
  <si>
    <t>Boots Fraserburgh</t>
  </si>
  <si>
    <t>Boots Garthdee</t>
  </si>
  <si>
    <t>Boots Peterhead</t>
  </si>
  <si>
    <t>Boots Scotstown</t>
  </si>
  <si>
    <t>Boots Turriff</t>
  </si>
  <si>
    <t>Boots Forres</t>
  </si>
  <si>
    <t>Boots Springfield</t>
  </si>
  <si>
    <t>Boots Union Square</t>
  </si>
  <si>
    <t>Asda Portlethen</t>
  </si>
  <si>
    <t>Hours Finish</t>
  </si>
  <si>
    <t>Row Labels</t>
  </si>
  <si>
    <t>Grand Total</t>
  </si>
  <si>
    <t>Month</t>
  </si>
  <si>
    <t>Fiscal Qtr</t>
  </si>
  <si>
    <t>Fiscal Yr</t>
  </si>
  <si>
    <t>QTR</t>
  </si>
  <si>
    <t>Hours Start: Format 00:00</t>
  </si>
  <si>
    <t>H&amp;SCP</t>
  </si>
  <si>
    <t>Common name</t>
  </si>
  <si>
    <t>PharmLocation2</t>
  </si>
  <si>
    <t>PharmAddress1</t>
  </si>
  <si>
    <t>PharmAddress2</t>
  </si>
  <si>
    <t>PharmAddress3</t>
  </si>
  <si>
    <t>PharmAddress4</t>
  </si>
  <si>
    <t>PharmTelephone</t>
  </si>
  <si>
    <t>PharmPROPRIETOR</t>
  </si>
  <si>
    <t>Email</t>
  </si>
  <si>
    <t>Aberdeenshire H&amp;SCP</t>
  </si>
  <si>
    <t>Baird's Fraserburgh</t>
  </si>
  <si>
    <t>Fraserburgh</t>
  </si>
  <si>
    <t>Baird's Pharmacy</t>
  </si>
  <si>
    <t>6-12 Mid Street</t>
  </si>
  <si>
    <t>Aberdeenshire</t>
  </si>
  <si>
    <t>AB43 9AJ</t>
  </si>
  <si>
    <t>01346 513372</t>
  </si>
  <si>
    <t>pharm.bairdsfraserburgh4007@nhs.scot</t>
  </si>
  <si>
    <t>Moray H&amp;SCP</t>
  </si>
  <si>
    <t>Baird's Keith</t>
  </si>
  <si>
    <t>Keith</t>
  </si>
  <si>
    <t>144-146 Mid Street</t>
  </si>
  <si>
    <t>AB55 5BJ</t>
  </si>
  <si>
    <t>01542 882512</t>
  </si>
  <si>
    <t xml:space="preserve">pharm.bairdskeith4010@nhs.scot </t>
  </si>
  <si>
    <t>Inverurie</t>
  </si>
  <si>
    <t>Boots the Chemists Ltd</t>
  </si>
  <si>
    <t>25 Market Place</t>
  </si>
  <si>
    <t>AB51 9TU</t>
  </si>
  <si>
    <t>01467 626083</t>
  </si>
  <si>
    <t xml:space="preserve">pharm.bootsinverurie4011@nhs.scot </t>
  </si>
  <si>
    <t>Aberdeen H&amp;SCP</t>
  </si>
  <si>
    <t>Dyce</t>
  </si>
  <si>
    <t>Units 1-2, Dyce Shopping Centre</t>
  </si>
  <si>
    <t>Aberdeen</t>
  </si>
  <si>
    <t>AB21 7LW</t>
  </si>
  <si>
    <t>01224 770159/770826</t>
  </si>
  <si>
    <t xml:space="preserve">pharm.bootsdyce4013@nhs.scot </t>
  </si>
  <si>
    <t>Peterhead</t>
  </si>
  <si>
    <t>Clerkhill Pharmacy</t>
  </si>
  <si>
    <t>53 Clerkhill Road</t>
  </si>
  <si>
    <t>AB42 2XF</t>
  </si>
  <si>
    <t>01779 473837</t>
  </si>
  <si>
    <t>Stauros Ltd</t>
  </si>
  <si>
    <t xml:space="preserve">pharm.clerkhill4015@nhs.scot </t>
  </si>
  <si>
    <t>Great Western Road</t>
  </si>
  <si>
    <t>475 Great Western Road</t>
  </si>
  <si>
    <t>Mannofield</t>
  </si>
  <si>
    <t>AB10 6NN</t>
  </si>
  <si>
    <t>01224 310158</t>
  </si>
  <si>
    <t xml:space="preserve">pharm.bootsmannofield4018@nhs.scot </t>
  </si>
  <si>
    <t>Blackburn Pharmacy</t>
  </si>
  <si>
    <t>Main Road</t>
  </si>
  <si>
    <t>AB21 0SS</t>
  </si>
  <si>
    <t>01224 790999</t>
  </si>
  <si>
    <t>Zaq Aberdeen Ltd</t>
  </si>
  <si>
    <t xml:space="preserve">pharm.blackburn4019@nhs.scot </t>
  </si>
  <si>
    <t>7-11 Broad Street</t>
  </si>
  <si>
    <t>AB43 9AE</t>
  </si>
  <si>
    <t>01346 519176</t>
  </si>
  <si>
    <t xml:space="preserve">pharm.bootsfraserburgh4020@nhs.scot </t>
  </si>
  <si>
    <t>Torphins</t>
  </si>
  <si>
    <t>1 Beltie Road</t>
  </si>
  <si>
    <t>AB31 4JP</t>
  </si>
  <si>
    <t>01339 882071</t>
  </si>
  <si>
    <t>Mrs Dianne M Muollo</t>
  </si>
  <si>
    <t xml:space="preserve">pharm.torphins4021@nhs.scot </t>
  </si>
  <si>
    <t>21-23 Marischal Street</t>
  </si>
  <si>
    <t>AB42 1BS</t>
  </si>
  <si>
    <t>01779 478100</t>
  </si>
  <si>
    <t xml:space="preserve">pharm.bootspeterhead4022@nhs.scot </t>
  </si>
  <si>
    <t>Boots Elgin High Street</t>
  </si>
  <si>
    <t>Elgin</t>
  </si>
  <si>
    <t>110-112 High Street</t>
  </si>
  <si>
    <t>Moray</t>
  </si>
  <si>
    <t>IV30 1BW</t>
  </si>
  <si>
    <t>01343 543311</t>
  </si>
  <si>
    <t xml:space="preserve">pharm.bootshighstelgin4024@nhs.scot </t>
  </si>
  <si>
    <t>Stonehaven</t>
  </si>
  <si>
    <t>2-4 Evan Street</t>
  </si>
  <si>
    <t>AB39 2EQ</t>
  </si>
  <si>
    <t>01569 762159</t>
  </si>
  <si>
    <t xml:space="preserve">pharm.bootsstonehaven4025@nhs.scot </t>
  </si>
  <si>
    <t>Boots Bon Accord</t>
  </si>
  <si>
    <t>Abdn-City Centre</t>
  </si>
  <si>
    <t>Bon-Accord Centre</t>
  </si>
  <si>
    <t>AB25 1UZ</t>
  </si>
  <si>
    <t>01224 626080</t>
  </si>
  <si>
    <t xml:space="preserve">pharm.bootsbonaccord4027@nhs.scot </t>
  </si>
  <si>
    <t>Anderson and Spence</t>
  </si>
  <si>
    <t>Queens Cross</t>
  </si>
  <si>
    <t>Anderson &amp; Spence Ltd</t>
  </si>
  <si>
    <t>31 Fountainhall Road</t>
  </si>
  <si>
    <t>AB15 4EW</t>
  </si>
  <si>
    <t>01224 641546</t>
  </si>
  <si>
    <t xml:space="preserve">pharm.andersonandspence4041@nhs.scot </t>
  </si>
  <si>
    <t>Cults</t>
  </si>
  <si>
    <t>Lloyds Pharmacy</t>
  </si>
  <si>
    <t>359 North Deeside Road</t>
  </si>
  <si>
    <t>AB15 9SX</t>
  </si>
  <si>
    <t>01224 867566</t>
  </si>
  <si>
    <t>Lloyds Pharmacy Ltd</t>
  </si>
  <si>
    <t>Lloyds 176 Elgin High st.</t>
  </si>
  <si>
    <t>175 - 177 High Street</t>
  </si>
  <si>
    <t>IV30 1DW</t>
  </si>
  <si>
    <t>01343 542571</t>
  </si>
  <si>
    <t>pharm.lloydselgin4047@nhs.scot</t>
  </si>
  <si>
    <t>Christies Of Fochabers</t>
  </si>
  <si>
    <t>Fochabers</t>
  </si>
  <si>
    <t>Christies of Fochabers Ltd</t>
  </si>
  <si>
    <t>62 High Street</t>
  </si>
  <si>
    <t>IV32 7DU</t>
  </si>
  <si>
    <t>01343 820207</t>
  </si>
  <si>
    <t>Mr G W Christie</t>
  </si>
  <si>
    <t xml:space="preserve">pharm.christies4048@nhs.scot </t>
  </si>
  <si>
    <t xml:space="preserve">Wellness  </t>
  </si>
  <si>
    <t>Wellness Pharmacy</t>
  </si>
  <si>
    <t>31 Finlayson Street</t>
  </si>
  <si>
    <t>AB43 9JQ</t>
  </si>
  <si>
    <t>01346 513395</t>
  </si>
  <si>
    <t>Gardens Pharmacy Ltd</t>
  </si>
  <si>
    <t xml:space="preserve">pharm.wellness4051@nhs.scot </t>
  </si>
  <si>
    <t>Davidson's Aboyne</t>
  </si>
  <si>
    <t>Aboyne</t>
  </si>
  <si>
    <t>Davidson Chemists</t>
  </si>
  <si>
    <t>The Pharmacy, Ballater Road</t>
  </si>
  <si>
    <t>AB34 5HT</t>
  </si>
  <si>
    <t>01339 886445</t>
  </si>
  <si>
    <t>W Davidson &amp; Sons Ltd</t>
  </si>
  <si>
    <t xml:space="preserve">pharm.davidsonaboyne4055@nhs.scot </t>
  </si>
  <si>
    <t>Davidson's Ballater</t>
  </si>
  <si>
    <t>Ballater</t>
  </si>
  <si>
    <t>10 Bridge Street</t>
  </si>
  <si>
    <t>AB35 5QP</t>
  </si>
  <si>
    <t>01339 755409</t>
  </si>
  <si>
    <t xml:space="preserve">pharm.davidsonballater4056@nhs.scot </t>
  </si>
  <si>
    <t>Davidson's Aberdeen</t>
  </si>
  <si>
    <t>340 Great Western Road</t>
  </si>
  <si>
    <t>AB10 6LX</t>
  </si>
  <si>
    <t>01224 317092</t>
  </si>
  <si>
    <t>pharm.davidsonaberdeen4057@nhs.scot</t>
  </si>
  <si>
    <t>Turriff</t>
  </si>
  <si>
    <t>4 High Street</t>
  </si>
  <si>
    <t>AB53 4DS</t>
  </si>
  <si>
    <t>01888 562413</t>
  </si>
  <si>
    <t xml:space="preserve">pharm.bootsturriff4061@nhs.scot </t>
  </si>
  <si>
    <t>Webster's King Street</t>
  </si>
  <si>
    <t>King Street</t>
  </si>
  <si>
    <t>Websters Pharmacy</t>
  </si>
  <si>
    <t>624 King Street</t>
  </si>
  <si>
    <t>AB24 1SN</t>
  </si>
  <si>
    <t>01224 483776</t>
  </si>
  <si>
    <t>Steven F Webster Ltd</t>
  </si>
  <si>
    <t xml:space="preserve">pharm.websterskingst4063@nhs.scot </t>
  </si>
  <si>
    <t>519 King Street</t>
  </si>
  <si>
    <t>AB24 3BT</t>
  </si>
  <si>
    <t>01224 483783</t>
  </si>
  <si>
    <t xml:space="preserve">pharm.bairdskingst4065@nhs.scot </t>
  </si>
  <si>
    <t>Davidson's Banchory</t>
  </si>
  <si>
    <t>Banchory</t>
  </si>
  <si>
    <t>Davidsons Chemists</t>
  </si>
  <si>
    <t>61 High Street</t>
  </si>
  <si>
    <t>AB31 5TJ</t>
  </si>
  <si>
    <t>01330 822542</t>
  </si>
  <si>
    <t xml:space="preserve">pharm.davidsonbanchory4069@nhs.scot </t>
  </si>
  <si>
    <t xml:space="preserve">Rosemount  </t>
  </si>
  <si>
    <t>Rosemount</t>
  </si>
  <si>
    <t>102 Rosemount Place</t>
  </si>
  <si>
    <t>AB25 2XN</t>
  </si>
  <si>
    <t>01224 630101</t>
  </si>
  <si>
    <t>Mount Street (Aberdeen) Ltd</t>
  </si>
  <si>
    <t>4 South Terrace, Union Square</t>
  </si>
  <si>
    <t>Union Square</t>
  </si>
  <si>
    <t>AB11 5PF</t>
  </si>
  <si>
    <t>01224 210550</t>
  </si>
  <si>
    <t xml:space="preserve">pharm.bootsunionsq4073@nhs.scot </t>
  </si>
  <si>
    <t xml:space="preserve">Bishopmill  </t>
  </si>
  <si>
    <t>Bishopmill Pharmacy</t>
  </si>
  <si>
    <t>20 North Street, Bishopmill</t>
  </si>
  <si>
    <t>IV30 4EF</t>
  </si>
  <si>
    <t>01343 547393</t>
  </si>
  <si>
    <t>Alastair S Smith</t>
  </si>
  <si>
    <t xml:space="preserve">pharm.bishopmill4075@nhs.scot </t>
  </si>
  <si>
    <t xml:space="preserve">Alford  </t>
  </si>
  <si>
    <t>Alford</t>
  </si>
  <si>
    <t>Nicholas S Wilson Ltd</t>
  </si>
  <si>
    <t>The Pharmacy</t>
  </si>
  <si>
    <t>AB33 8PX</t>
  </si>
  <si>
    <t>019755 62225</t>
  </si>
  <si>
    <t xml:space="preserve">pharm.alford4077@nhs.scot </t>
  </si>
  <si>
    <t xml:space="preserve">Insch  </t>
  </si>
  <si>
    <t>Insch</t>
  </si>
  <si>
    <t>Nicholas  S Wilson Ltd</t>
  </si>
  <si>
    <t>2a High Street</t>
  </si>
  <si>
    <t>AB52 6JF</t>
  </si>
  <si>
    <t>01464 820226</t>
  </si>
  <si>
    <t xml:space="preserve">pharm.insch4078@nhs.scot </t>
  </si>
  <si>
    <t>Lewis Rd</t>
  </si>
  <si>
    <t>Sheddocksley</t>
  </si>
  <si>
    <t>Lewis Road Pharmacy</t>
  </si>
  <si>
    <t>Unit 1 Lewis Road</t>
  </si>
  <si>
    <t>South Sheddocksley</t>
  </si>
  <si>
    <t>AB16 6TU</t>
  </si>
  <si>
    <t>01224 699424</t>
  </si>
  <si>
    <t>A&amp;L Porter Ltd</t>
  </si>
  <si>
    <t xml:space="preserve">pharm.lewisroad4079@nhs.scot </t>
  </si>
  <si>
    <t>B.A. Christie</t>
  </si>
  <si>
    <t>Bucksburn</t>
  </si>
  <si>
    <t>B A Christie Pharmacy</t>
  </si>
  <si>
    <t>Unit 3-4 Sclattie Park Shopping Centre</t>
  </si>
  <si>
    <t>AB21 9QL</t>
  </si>
  <si>
    <t>01224 712900</t>
  </si>
  <si>
    <t>N S Wilson Ltd</t>
  </si>
  <si>
    <t xml:space="preserve">pharm.bachristie4080@nhs.scot </t>
  </si>
  <si>
    <t>Duke Street</t>
  </si>
  <si>
    <t>Huntly</t>
  </si>
  <si>
    <t>Duke Street Pharmacy</t>
  </si>
  <si>
    <t>26 Duke Street</t>
  </si>
  <si>
    <t>AB54 8DL</t>
  </si>
  <si>
    <t>01466 792141</t>
  </si>
  <si>
    <t>Largue Pharmacies Ltd</t>
  </si>
  <si>
    <t xml:space="preserve">pharm.dukestreet4084@nhs.scot </t>
  </si>
  <si>
    <t>Cove Bay</t>
  </si>
  <si>
    <t>Cove Bay Pharmacy</t>
  </si>
  <si>
    <t>Unit 5, Loirston Avenue</t>
  </si>
  <si>
    <t>AB12 3HE</t>
  </si>
  <si>
    <t>01224 890091</t>
  </si>
  <si>
    <t xml:space="preserve">pharm.covebay4086@nhs.scot </t>
  </si>
  <si>
    <t>Unit 2 Springfield Retail Park, Edgar Road</t>
  </si>
  <si>
    <t>IV30 6WQ</t>
  </si>
  <si>
    <t>01343 543685</t>
  </si>
  <si>
    <t xml:space="preserve">pharm.bootsspringfield4087@nhs.scot </t>
  </si>
  <si>
    <t xml:space="preserve">Findochty  </t>
  </si>
  <si>
    <t>Findochty</t>
  </si>
  <si>
    <t xml:space="preserve">Right Medicine Pharmacy Ltd. </t>
  </si>
  <si>
    <t>3 Seaview Road</t>
  </si>
  <si>
    <t>AB56 1QX</t>
  </si>
  <si>
    <t>01542 832162</t>
  </si>
  <si>
    <t xml:space="preserve">pharm.findochty4089@nhs.scot </t>
  </si>
  <si>
    <t>Clear Holburn</t>
  </si>
  <si>
    <t>Holburn Street</t>
  </si>
  <si>
    <t>168 Holburn Street</t>
  </si>
  <si>
    <t>AB10 6DA</t>
  </si>
  <si>
    <t>01224 587148</t>
  </si>
  <si>
    <t>pharm.clearholburn4090@nhs.scot</t>
  </si>
  <si>
    <t>Portknockie Pharmacy</t>
  </si>
  <si>
    <t>Portknockie</t>
  </si>
  <si>
    <t>3 Union Street</t>
  </si>
  <si>
    <t>AB56 4LF</t>
  </si>
  <si>
    <t>01542 840268</t>
  </si>
  <si>
    <t>Right Medicine Pharmacy Ltd.</t>
  </si>
  <si>
    <t xml:space="preserve">pharm.portknockie4091@nhs.scot </t>
  </si>
  <si>
    <t xml:space="preserve">Aberlour  </t>
  </si>
  <si>
    <t>Aberlour Pharmacy</t>
  </si>
  <si>
    <t>112 High Street</t>
  </si>
  <si>
    <t>AB38 9NX</t>
  </si>
  <si>
    <t>01340 871279</t>
  </si>
  <si>
    <t>Ms Karen Braithwaite</t>
  </si>
  <si>
    <t>pharm.aberlour4093@nhs.scot</t>
  </si>
  <si>
    <t xml:space="preserve">Garden's  </t>
  </si>
  <si>
    <t>Garden's Pharmacy</t>
  </si>
  <si>
    <t>49 Mid Street</t>
  </si>
  <si>
    <t>01346 513298</t>
  </si>
  <si>
    <t>Mrs Garden</t>
  </si>
  <si>
    <t xml:space="preserve">pharm.gardens4097@nhs.scot </t>
  </si>
  <si>
    <t>Lloyds Sainsbury</t>
  </si>
  <si>
    <t xml:space="preserve">Crimond  </t>
  </si>
  <si>
    <t>Crimond</t>
  </si>
  <si>
    <t>Crimond Pharmacy</t>
  </si>
  <si>
    <t>Crimond Medical Centre</t>
  </si>
  <si>
    <t>AB43 8QJ</t>
  </si>
  <si>
    <t>01346 531956</t>
  </si>
  <si>
    <t>N &amp; F Enterprise Ltd</t>
  </si>
  <si>
    <t xml:space="preserve">pharm.crimond4105@nhs.scot </t>
  </si>
  <si>
    <t>Lloyds 48 Elgin High St.</t>
  </si>
  <si>
    <t>48 High Street</t>
  </si>
  <si>
    <t>IV30 1BU</t>
  </si>
  <si>
    <t>01343 547065</t>
  </si>
  <si>
    <t>pharm.lloydselgin4106@nhs.scot</t>
  </si>
  <si>
    <t>Lloyds Great Northern Rd</t>
  </si>
  <si>
    <t>Woodside</t>
  </si>
  <si>
    <t>453-455 Great Northern Road</t>
  </si>
  <si>
    <t>AB24 2EH</t>
  </si>
  <si>
    <t>01224 484554</t>
  </si>
  <si>
    <t xml:space="preserve">pharm.lloydswoodside4107@nhs.scot </t>
  </si>
  <si>
    <t>Lloyds Westhill</t>
  </si>
  <si>
    <t>Westhill</t>
  </si>
  <si>
    <t>Unit 26, Westhill Shopping Centre</t>
  </si>
  <si>
    <t>AB32 6RL</t>
  </si>
  <si>
    <t>01224 742742</t>
  </si>
  <si>
    <t xml:space="preserve">Tarland  </t>
  </si>
  <si>
    <t>1 The Square</t>
  </si>
  <si>
    <t>AB34 4YL</t>
  </si>
  <si>
    <t>01339 881249</t>
  </si>
  <si>
    <t>KMS McFarlane Ltd</t>
  </si>
  <si>
    <t xml:space="preserve">pharm.tarland4109@nhs.scot </t>
  </si>
  <si>
    <t xml:space="preserve">Newtonhill  </t>
  </si>
  <si>
    <t>Newtonhill</t>
  </si>
  <si>
    <t>Newtonhill Pharmacy</t>
  </si>
  <si>
    <t>1 Skateraw Road</t>
  </si>
  <si>
    <t>AB39 3PU</t>
  </si>
  <si>
    <t>01569 739197</t>
  </si>
  <si>
    <t>JMF Healthcare Ltd</t>
  </si>
  <si>
    <t xml:space="preserve">pharm.newtonhill4111@nhs.scot </t>
  </si>
  <si>
    <t>Clear   Aberdeen</t>
  </si>
  <si>
    <t>Alford Place</t>
  </si>
  <si>
    <t>3 Alford Place</t>
  </si>
  <si>
    <t>AB10 1YD</t>
  </si>
  <si>
    <t>01224 646325</t>
  </si>
  <si>
    <t xml:space="preserve">pharm.clearalfordpl4113@nhs.scot </t>
  </si>
  <si>
    <t>Michie's Banchory</t>
  </si>
  <si>
    <t>Charles Michie Pharmacy</t>
  </si>
  <si>
    <t>67 High Street</t>
  </si>
  <si>
    <t>01330 822524</t>
  </si>
  <si>
    <t xml:space="preserve">pharm.michiebanchory4115@nhs.scot </t>
  </si>
  <si>
    <t>Michie's Portlethen</t>
  </si>
  <si>
    <t>Portlethen</t>
  </si>
  <si>
    <t>Old Village Road</t>
  </si>
  <si>
    <t>AB12 4JS</t>
  </si>
  <si>
    <t>01224 781850</t>
  </si>
  <si>
    <t xml:space="preserve">pharm.michieportlethen4116@nhs.scot </t>
  </si>
  <si>
    <t>Clear Forres99</t>
  </si>
  <si>
    <t>Forres</t>
  </si>
  <si>
    <t>99 High Street</t>
  </si>
  <si>
    <t>IV36 1AA</t>
  </si>
  <si>
    <t>01309 672614</t>
  </si>
  <si>
    <t xml:space="preserve">pharm.clear99forres4117@nhs.scot </t>
  </si>
  <si>
    <t xml:space="preserve">Albyn  </t>
  </si>
  <si>
    <t>Union Grove</t>
  </si>
  <si>
    <t>156 Union Grove</t>
  </si>
  <si>
    <t>AB10 6SR</t>
  </si>
  <si>
    <t>01224 582085</t>
  </si>
  <si>
    <t xml:space="preserve">pharm.albyn4119@nhs.scot </t>
  </si>
  <si>
    <t>Strachan's Banff</t>
  </si>
  <si>
    <t>Banff</t>
  </si>
  <si>
    <t>Strachan Pharmacy</t>
  </si>
  <si>
    <t>69 High Street</t>
  </si>
  <si>
    <t>AB45 1AN</t>
  </si>
  <si>
    <t>01261 812404</t>
  </si>
  <si>
    <t>Strachan Pharmacy Ltd</t>
  </si>
  <si>
    <t xml:space="preserve">pharm.strachanbanff4121@nhs.scot </t>
  </si>
  <si>
    <t>Clark's Dufftown</t>
  </si>
  <si>
    <t>Dufftown</t>
  </si>
  <si>
    <t>Dufftown Pharmacy</t>
  </si>
  <si>
    <t>15 Balvenie Street</t>
  </si>
  <si>
    <t>AB55 4AB</t>
  </si>
  <si>
    <t>01340 820228</t>
  </si>
  <si>
    <t>Clark's Pharmacy</t>
  </si>
  <si>
    <t xml:space="preserve">pharm.dufftown4122@nhs.scot </t>
  </si>
  <si>
    <t xml:space="preserve">New Deer  </t>
  </si>
  <si>
    <t>New Deer Pharmacy</t>
  </si>
  <si>
    <t>14-16 Main Street</t>
  </si>
  <si>
    <t>AB53 6TA</t>
  </si>
  <si>
    <t>01771 644217</t>
  </si>
  <si>
    <t xml:space="preserve">pharm.newdeer4125@nhs.scot </t>
  </si>
  <si>
    <t>302-304 Clifton Road</t>
  </si>
  <si>
    <t>AB24 4HP</t>
  </si>
  <si>
    <t>01224 484688/01224 487717</t>
  </si>
  <si>
    <t>Baird's Pharmacy Ltd</t>
  </si>
  <si>
    <t xml:space="preserve">pharm.bairdswoodside4127@nhs.scot </t>
  </si>
  <si>
    <t xml:space="preserve">Gardner Drive  </t>
  </si>
  <si>
    <t>Kincorth</t>
  </si>
  <si>
    <t>Gardner Drive Pharmacy</t>
  </si>
  <si>
    <t>68 Gardner Drive</t>
  </si>
  <si>
    <t>AB12 5SD</t>
  </si>
  <si>
    <t>01224 874608</t>
  </si>
  <si>
    <t xml:space="preserve">pharm.gardnerdr4129@nhs.scot </t>
  </si>
  <si>
    <t xml:space="preserve">Ferryhill   </t>
  </si>
  <si>
    <t>Ferryhill</t>
  </si>
  <si>
    <t>Ferryhill Pharmacy</t>
  </si>
  <si>
    <t>9 Millburn Street</t>
  </si>
  <si>
    <t>AB11 6SS</t>
  </si>
  <si>
    <t>01224 580950</t>
  </si>
  <si>
    <t>RWG Healthcare Ltd</t>
  </si>
  <si>
    <t xml:space="preserve">pharm.ferryhill4130@nhs.scot </t>
  </si>
  <si>
    <t>Holburn</t>
  </si>
  <si>
    <t>Holburn Pharmacy</t>
  </si>
  <si>
    <t>560 Holburn Street</t>
  </si>
  <si>
    <t>AB10 7LJ</t>
  </si>
  <si>
    <t>01224 581685</t>
  </si>
  <si>
    <t xml:space="preserve">pharm.holburn4133@nhs.scot </t>
  </si>
  <si>
    <t>Buckpool</t>
  </si>
  <si>
    <t>Buckie</t>
  </si>
  <si>
    <t>Buckpool Pharmacy</t>
  </si>
  <si>
    <t>12 St Andrews Square</t>
  </si>
  <si>
    <t>AB56 1BU</t>
  </si>
  <si>
    <t>01542 833321</t>
  </si>
  <si>
    <t xml:space="preserve">pharm.buckpool4134@nhs.scot </t>
  </si>
  <si>
    <t xml:space="preserve">Peterculter </t>
  </si>
  <si>
    <t>Peterculter</t>
  </si>
  <si>
    <t>Peterculter Pharmacy</t>
  </si>
  <si>
    <t>187 North Deeside Road</t>
  </si>
  <si>
    <t>AB14 0UJ</t>
  </si>
  <si>
    <t>01224 732214</t>
  </si>
  <si>
    <t>Kemnay Pharmacy Ltd</t>
  </si>
  <si>
    <t>pharm.peterculter4143@nhs.scot</t>
  </si>
  <si>
    <t xml:space="preserve">Tarves </t>
  </si>
  <si>
    <t>Tarves</t>
  </si>
  <si>
    <t>Tarves Pharmacy</t>
  </si>
  <si>
    <t>8 Duthie Road</t>
  </si>
  <si>
    <t>AB41 7JX</t>
  </si>
  <si>
    <t>01651 851403</t>
  </si>
  <si>
    <t>pharm.tarves4144@nhs.scot</t>
  </si>
  <si>
    <t>Rothes Pharmacy</t>
  </si>
  <si>
    <t>Rothes</t>
  </si>
  <si>
    <t>26-28 High Street</t>
  </si>
  <si>
    <t>AB38 7AU</t>
  </si>
  <si>
    <t>01340 831233</t>
  </si>
  <si>
    <t>Rothes Pharma Ltd</t>
  </si>
  <si>
    <t>pharm.rothes4145@nhs.scot</t>
  </si>
  <si>
    <t xml:space="preserve">Garthdee Pharmacy </t>
  </si>
  <si>
    <t>Garthdee</t>
  </si>
  <si>
    <t>7 Ramsay Crescent</t>
  </si>
  <si>
    <t>AB10 7BL</t>
  </si>
  <si>
    <t>01224 318689</t>
  </si>
  <si>
    <t>pharm.garthdee4153@nhs.scot</t>
  </si>
  <si>
    <t>Michie's Inverbervie</t>
  </si>
  <si>
    <t>Inverbervie</t>
  </si>
  <si>
    <t>57 King Street</t>
  </si>
  <si>
    <t>DD10 0RB</t>
  </si>
  <si>
    <t>01561 361251</t>
  </si>
  <si>
    <t>Charles Michie</t>
  </si>
  <si>
    <t>pharm.michieinverbervie4162@nhs.scot</t>
  </si>
  <si>
    <t>Michie's Laurencekirk</t>
  </si>
  <si>
    <t>Laurencekirk</t>
  </si>
  <si>
    <t>24 High Street</t>
  </si>
  <si>
    <t>AB30 1AB</t>
  </si>
  <si>
    <t>01561 377417</t>
  </si>
  <si>
    <t>pharm.michielaurencekirk4164@nhs.scot</t>
  </si>
  <si>
    <t>Michie's Union st.</t>
  </si>
  <si>
    <t>391 Union Street</t>
  </si>
  <si>
    <t>AB11 6BX</t>
  </si>
  <si>
    <t>01224 585312</t>
  </si>
  <si>
    <t>pharm.michieunionst4166@nhs.scot</t>
  </si>
  <si>
    <t>Michie's Stonehaven</t>
  </si>
  <si>
    <t>24 Market Square</t>
  </si>
  <si>
    <t>AB39 2BE</t>
  </si>
  <si>
    <t>01569 762298</t>
  </si>
  <si>
    <t>pharm.michiestonehaven4168@nhs.scot</t>
  </si>
  <si>
    <t>Michie's Rosemount</t>
  </si>
  <si>
    <t>287 Rosemount Place</t>
  </si>
  <si>
    <t>AB25 2YB</t>
  </si>
  <si>
    <t>01224 636593</t>
  </si>
  <si>
    <t>pharm.michierosemount4170@nhs.scot</t>
  </si>
  <si>
    <t>Asda BOD</t>
  </si>
  <si>
    <t>Bridge of Don</t>
  </si>
  <si>
    <t>ASDA Pharmacy</t>
  </si>
  <si>
    <t>Jesmond Drive, Middleton Park</t>
  </si>
  <si>
    <t>AB22 8WQ</t>
  </si>
  <si>
    <t>01224 227110</t>
  </si>
  <si>
    <t>Asda Stores Ltd</t>
  </si>
  <si>
    <t>pharm.asdabod4173@nhs.scot</t>
  </si>
  <si>
    <t>Mastrick</t>
  </si>
  <si>
    <t>Unit 16 Greenfern Place</t>
  </si>
  <si>
    <t>Mastrick Shopping Centre</t>
  </si>
  <si>
    <t>AB16 6JR</t>
  </si>
  <si>
    <t>01224 693439</t>
  </si>
  <si>
    <t>pharm.bootsmastrick4177@nhs.scot</t>
  </si>
  <si>
    <t>Normac Pharmacy</t>
  </si>
  <si>
    <t>Ardach Health Centre, Highfield Road</t>
  </si>
  <si>
    <t>AB56 1JE</t>
  </si>
  <si>
    <t>01542 831147</t>
  </si>
  <si>
    <t xml:space="preserve">pharm.ardach4189@nhs.scot </t>
  </si>
  <si>
    <t>Superdrug</t>
  </si>
  <si>
    <t>Superdrug Pharmacy</t>
  </si>
  <si>
    <t>Unit E1 St Nicholas Shopping Centre</t>
  </si>
  <si>
    <t>AB10 1HW</t>
  </si>
  <si>
    <t>01224 647440</t>
  </si>
  <si>
    <t>Superdrug Stores PLC</t>
  </si>
  <si>
    <t>pharm.superdrug4193@nhs.scot</t>
  </si>
  <si>
    <t>Taylor's Pharmacy</t>
  </si>
  <si>
    <t>1 High Street</t>
  </si>
  <si>
    <t>AB56 1AL</t>
  </si>
  <si>
    <t>01542 831116</t>
  </si>
  <si>
    <t xml:space="preserve">pharm.taylors4196@nhs.scot </t>
  </si>
  <si>
    <t xml:space="preserve">Peterhead HC  </t>
  </si>
  <si>
    <t>Peterhead Health Centre Consortium</t>
  </si>
  <si>
    <t>Links Terrace</t>
  </si>
  <si>
    <t>AB42 2XA</t>
  </si>
  <si>
    <t>01779 482561</t>
  </si>
  <si>
    <t>pharm.peterheadhc4202@nhs.scot</t>
  </si>
  <si>
    <t>Ellon</t>
  </si>
  <si>
    <t>John Ross (Chemists) Ltd</t>
  </si>
  <si>
    <t>37-39 Station Road</t>
  </si>
  <si>
    <t>AB41 9AR</t>
  </si>
  <si>
    <t>01358 720262</t>
  </si>
  <si>
    <t>John Ross (Chemists) Limited</t>
  </si>
  <si>
    <t>pharm.ellon4214@nhs.scot</t>
  </si>
  <si>
    <t>John Ross Fyvie</t>
  </si>
  <si>
    <t>Fyvie</t>
  </si>
  <si>
    <t>Fyvie Post Office</t>
  </si>
  <si>
    <t>AB53 8JP</t>
  </si>
  <si>
    <t>01651 891202</t>
  </si>
  <si>
    <t>pharm.fyvie4215@nhs.scot</t>
  </si>
  <si>
    <t xml:space="preserve">Portsoy  </t>
  </si>
  <si>
    <t>Portsoy</t>
  </si>
  <si>
    <t>1 Seafield Street</t>
  </si>
  <si>
    <t>AB45 2QL</t>
  </si>
  <si>
    <t>01261 842284</t>
  </si>
  <si>
    <t>pharm.portsoy4220@nhs.scot</t>
  </si>
  <si>
    <t>Abbotswell</t>
  </si>
  <si>
    <t>Abbotswell Pharmacy</t>
  </si>
  <si>
    <t>2 Abbotswell Crescent</t>
  </si>
  <si>
    <t>AB12 5AR</t>
  </si>
  <si>
    <t>01224 875939</t>
  </si>
  <si>
    <t>Mr &amp; Mrs N Tait</t>
  </si>
  <si>
    <t>pharm.abbotswell4250@nhs.scot</t>
  </si>
  <si>
    <t>Tesco</t>
  </si>
  <si>
    <t>TESCO Pharmacy</t>
  </si>
  <si>
    <t>Tesco Superstore, The Parkway</t>
  </si>
  <si>
    <t>AB22 8HB</t>
  </si>
  <si>
    <t>01224 904857</t>
  </si>
  <si>
    <t>Tesco Pharmacy Department</t>
  </si>
  <si>
    <t>pharm.tesco4256@nhs.scot</t>
  </si>
  <si>
    <t>Webster's Peterhead</t>
  </si>
  <si>
    <t>7-9 Queen Street</t>
  </si>
  <si>
    <t>AB42 1TN</t>
  </si>
  <si>
    <t>01779 473449</t>
  </si>
  <si>
    <t>pharm.websterpeterhead4259@nhs.scot</t>
  </si>
  <si>
    <t>Waverley Place</t>
  </si>
  <si>
    <t>3 Waverley Place</t>
  </si>
  <si>
    <t>AB10 1XH</t>
  </si>
  <si>
    <t>01224 635300</t>
  </si>
  <si>
    <t xml:space="preserve">Burghmuir  </t>
  </si>
  <si>
    <t>Burghmuir Pharmacy</t>
  </si>
  <si>
    <t>2A Burghmuir Drive</t>
  </si>
  <si>
    <t>AB51 4GY</t>
  </si>
  <si>
    <t>01467 620475</t>
  </si>
  <si>
    <t>Will Chemists (Inverurie) Ltd</t>
  </si>
  <si>
    <t>pharm.burghmuir4261@nhs.scot</t>
  </si>
  <si>
    <t>46 Rosemount Viaduct</t>
  </si>
  <si>
    <t>AB25 1NT</t>
  </si>
  <si>
    <t>01224 642436</t>
  </si>
  <si>
    <t>Dickie's Moir Green</t>
  </si>
  <si>
    <t>Northfield</t>
  </si>
  <si>
    <t>Dickies Pharmacy</t>
  </si>
  <si>
    <t>44 Moir Green</t>
  </si>
  <si>
    <t>AB16 7GS</t>
  </si>
  <si>
    <t>01224 697978</t>
  </si>
  <si>
    <t>KDP (Aberdeen) Ltd</t>
  </si>
  <si>
    <t>pharm.dickiesmoirgreen4267@nhs.scot</t>
  </si>
  <si>
    <t>108 Victoria Street</t>
  </si>
  <si>
    <t>AB21 7AU</t>
  </si>
  <si>
    <t>01224 722275</t>
  </si>
  <si>
    <t>Asda Superstore, Portlethen Shopping Centre</t>
  </si>
  <si>
    <t>AB12 4XP</t>
  </si>
  <si>
    <t>01224 787410/787412</t>
  </si>
  <si>
    <t>pharm.asdaportlethen4288@nhs.scot</t>
  </si>
  <si>
    <t>New Elgin</t>
  </si>
  <si>
    <t>Glassgreen Centre, 2 Thornhill Road</t>
  </si>
  <si>
    <t>IV30 6GQ</t>
  </si>
  <si>
    <t>01343 542186</t>
  </si>
  <si>
    <t>pharm.bootsglassgreen4289@nhs.scot</t>
  </si>
  <si>
    <t>John Ross Kintore</t>
  </si>
  <si>
    <t>Kintore</t>
  </si>
  <si>
    <t>AB51 0UA</t>
  </si>
  <si>
    <t>01467 632055</t>
  </si>
  <si>
    <t>pharm.kintore4291@nhs.scot</t>
  </si>
  <si>
    <t>John Ross Tillydrone</t>
  </si>
  <si>
    <t>Tillydrone</t>
  </si>
  <si>
    <t>109 Hayton Road</t>
  </si>
  <si>
    <t>AB24 2RN</t>
  </si>
  <si>
    <t>01224 277434</t>
  </si>
  <si>
    <t>pharm.tillydrone4292@nhs.scot</t>
  </si>
  <si>
    <t>Boots Foresterhill HC</t>
  </si>
  <si>
    <t>Foresterhill</t>
  </si>
  <si>
    <t>Boots Pharmacy</t>
  </si>
  <si>
    <t>Foresterhill Health Centre</t>
  </si>
  <si>
    <t>ARI, Westburn Road</t>
  </si>
  <si>
    <t>AB25 2UZ</t>
  </si>
  <si>
    <t>01224 696442</t>
  </si>
  <si>
    <t>pharm.bootsforesterhill4293@nhs.scot</t>
  </si>
  <si>
    <t>Torry</t>
  </si>
  <si>
    <t>68 Victoria Road</t>
  </si>
  <si>
    <t>AB11 9DS</t>
  </si>
  <si>
    <t>01224 879446</t>
  </si>
  <si>
    <t>9-11 Inverurie Road</t>
  </si>
  <si>
    <t>AB21 9LJ</t>
  </si>
  <si>
    <t>01224 714476</t>
  </si>
  <si>
    <t>Macduff</t>
  </si>
  <si>
    <t>157 Duff Street</t>
  </si>
  <si>
    <t>AB44 1TL</t>
  </si>
  <si>
    <t>01261 832219</t>
  </si>
  <si>
    <t>pharm.lloydsmacduff4299@nhs.scot</t>
  </si>
  <si>
    <t>Lossiemouth</t>
  </si>
  <si>
    <t>23a Clifton Road</t>
  </si>
  <si>
    <t>IV31 6DJ</t>
  </si>
  <si>
    <t>01343 812818</t>
  </si>
  <si>
    <t>Clark's Keith</t>
  </si>
  <si>
    <t>12-18 Regent Street</t>
  </si>
  <si>
    <t>AB55 5DU</t>
  </si>
  <si>
    <t>01542 882533</t>
  </si>
  <si>
    <t>pharm.clarks4302@nhs.scot</t>
  </si>
  <si>
    <t>27 Scotstown Road</t>
  </si>
  <si>
    <t>AB22 8HH</t>
  </si>
  <si>
    <t>01224 705440</t>
  </si>
  <si>
    <t>pharm.bootsscotstown4304@nhs.scot</t>
  </si>
  <si>
    <t>Strachan's Turriff</t>
  </si>
  <si>
    <t>29 Main Street</t>
  </si>
  <si>
    <t>AB53 4AB</t>
  </si>
  <si>
    <t>01888 562403</t>
  </si>
  <si>
    <t>pharm.strachan4305@nhs.scot</t>
  </si>
  <si>
    <t xml:space="preserve">Kemnay  </t>
  </si>
  <si>
    <t>Kemnay</t>
  </si>
  <si>
    <t>17 High Street</t>
  </si>
  <si>
    <t>AB51 5NB</t>
  </si>
  <si>
    <t>01467 642205</t>
  </si>
  <si>
    <t>pharm.kemnay4306@nhs.scot</t>
  </si>
  <si>
    <t>88/94 High Street</t>
  </si>
  <si>
    <t>IV36 1NX</t>
  </si>
  <si>
    <t>01309 673370</t>
  </si>
  <si>
    <t>pharm.bootsforres4309@nhs.scot</t>
  </si>
  <si>
    <t xml:space="preserve">Largue  </t>
  </si>
  <si>
    <t>Largue Pharmacy</t>
  </si>
  <si>
    <t>10-12 Gordon Street</t>
  </si>
  <si>
    <t>AB54 8AJ</t>
  </si>
  <si>
    <t>01466 792728</t>
  </si>
  <si>
    <t>pharm.largue4310@nhs.scot</t>
  </si>
  <si>
    <t>Unit 1 Garthdee Retail Park</t>
  </si>
  <si>
    <t>AB10 7QA</t>
  </si>
  <si>
    <t>01224 318792</t>
  </si>
  <si>
    <t>pharm.bootsgarthdee4313@nhs.scot</t>
  </si>
  <si>
    <t>Mintlaw</t>
  </si>
  <si>
    <t>Rowlands Pharmacy</t>
  </si>
  <si>
    <t>The Square</t>
  </si>
  <si>
    <t>AB42 5EH</t>
  </si>
  <si>
    <t>01771 623627</t>
  </si>
  <si>
    <t>pharm.rowlandsmintlaw4314@nhs.scot</t>
  </si>
  <si>
    <t>Rowlands Ellon</t>
  </si>
  <si>
    <t>32 Market Street</t>
  </si>
  <si>
    <t>AB41 9JD</t>
  </si>
  <si>
    <t>01358 720301</t>
  </si>
  <si>
    <t>pharm.rowlandsellon4315@nhs.scot</t>
  </si>
  <si>
    <t>381a North Deeside Road</t>
  </si>
  <si>
    <t>01224 861624</t>
  </si>
  <si>
    <t>pharm.rowlandscults4316@nhs.scot</t>
  </si>
  <si>
    <t>Will Inverurie</t>
  </si>
  <si>
    <t>35 West High Street</t>
  </si>
  <si>
    <t>pharm.wills4317@nhs.scot</t>
  </si>
  <si>
    <t>Rowlands City Hospital</t>
  </si>
  <si>
    <t>City Hospital, Park Road</t>
  </si>
  <si>
    <t>AB24 5AU</t>
  </si>
  <si>
    <t>01224 636597</t>
  </si>
  <si>
    <t>L Rowland &amp; Co (Retail) Ltd</t>
  </si>
  <si>
    <t>pharm.rowlandscityhospital4318@nhs.scot</t>
  </si>
  <si>
    <t>Rowlands George st.</t>
  </si>
  <si>
    <t>George Street</t>
  </si>
  <si>
    <t>695 George Street</t>
  </si>
  <si>
    <t>AB25 3XP</t>
  </si>
  <si>
    <t>01224 635519</t>
  </si>
  <si>
    <t>pharm.rowlandsgeorgest4319@nhs.scot</t>
  </si>
  <si>
    <t>Rowlands Byron Square</t>
  </si>
  <si>
    <t>10 Byron Square</t>
  </si>
  <si>
    <t>AB16 7LL</t>
  </si>
  <si>
    <t>01224 693419</t>
  </si>
  <si>
    <t>pharm.rowlandsbyronsq4320@nhs.scot</t>
  </si>
  <si>
    <t>Dickie's Torry</t>
  </si>
  <si>
    <t>Douglas Dickie Chemist</t>
  </si>
  <si>
    <t>96 Victoria Road</t>
  </si>
  <si>
    <t>AB11 9DU</t>
  </si>
  <si>
    <t>01224 878459</t>
  </si>
  <si>
    <t>KDP (Aberdeen) Limited</t>
  </si>
  <si>
    <t>pharm.dickiestorry4321@nhs.scot</t>
  </si>
  <si>
    <t xml:space="preserve">Kingswells  </t>
  </si>
  <si>
    <t>Kingswells</t>
  </si>
  <si>
    <t>Kingswood Drive</t>
  </si>
  <si>
    <t>AB15 8SB</t>
  </si>
  <si>
    <t>01224 749495</t>
  </si>
  <si>
    <t>pharm.kingswells4322@nhs.scot</t>
  </si>
  <si>
    <t>Webster's Hilton</t>
  </si>
  <si>
    <t>Hilton</t>
  </si>
  <si>
    <t>4 Hilton Drive</t>
  </si>
  <si>
    <t>AB24 4NU</t>
  </si>
  <si>
    <t>01224 483960</t>
  </si>
  <si>
    <t>pharm.webstershilton4323@nhs.scot</t>
  </si>
  <si>
    <t>Buchanhaven</t>
  </si>
  <si>
    <t>Buchanhaven Pharmacy</t>
  </si>
  <si>
    <t>23 Skelton Street</t>
  </si>
  <si>
    <t>AB42 1HR</t>
  </si>
  <si>
    <t>01779 473525</t>
  </si>
  <si>
    <t>Buchanhaven Ltd</t>
  </si>
  <si>
    <t>pharm.buchanhaven4326@nhs.scot</t>
  </si>
  <si>
    <t>John Ross Oldmeldrum</t>
  </si>
  <si>
    <t>Oldmeldrum</t>
  </si>
  <si>
    <t>Meldrum Pharmacy</t>
  </si>
  <si>
    <t>37 Market Square</t>
  </si>
  <si>
    <t>AB51 0AA</t>
  </si>
  <si>
    <t>01651 872212</t>
  </si>
  <si>
    <t>pharm.meldrum4327@nhs.scot</t>
  </si>
  <si>
    <t>Lloyds Arnhall</t>
  </si>
  <si>
    <t>12a Arnhall Business Park</t>
  </si>
  <si>
    <t>AB32 6SN</t>
  </si>
  <si>
    <t>01224 279489</t>
  </si>
  <si>
    <t xml:space="preserve">Burghead  </t>
  </si>
  <si>
    <t>Burghead</t>
  </si>
  <si>
    <t>Parkhead Pharmacy</t>
  </si>
  <si>
    <t>18 Grant Street</t>
  </si>
  <si>
    <t>IV30 5UE</t>
  </si>
  <si>
    <t>01343 835370</t>
  </si>
  <si>
    <t>George F Duthie</t>
  </si>
  <si>
    <t>pharm.burghead4330@nhs.scot</t>
  </si>
  <si>
    <t xml:space="preserve">Hopeman  </t>
  </si>
  <si>
    <t>Hopeman</t>
  </si>
  <si>
    <t>26 Harbour Street</t>
  </si>
  <si>
    <t>IV30 5RU</t>
  </si>
  <si>
    <t>01343 830249</t>
  </si>
  <si>
    <t>pharm.hopeman4331@nhs.scot</t>
  </si>
  <si>
    <t>John Ross Newmachar</t>
  </si>
  <si>
    <t>Newmachar</t>
  </si>
  <si>
    <t>17 Oldmeldrum Road</t>
  </si>
  <si>
    <t>AB21 0PJ</t>
  </si>
  <si>
    <t>01651 869487</t>
  </si>
  <si>
    <t>pharm.newmachar4332@nhs.scot</t>
  </si>
  <si>
    <t xml:space="preserve">Morrison's  </t>
  </si>
  <si>
    <t>Morrisons Pharmacy</t>
  </si>
  <si>
    <t>215 King Street</t>
  </si>
  <si>
    <t>AB24 5DA</t>
  </si>
  <si>
    <t>01224 624398</t>
  </si>
  <si>
    <t>Wm Morrisons supermarket Plc</t>
  </si>
  <si>
    <t>pharm.morrisons4333@nhs.scot</t>
  </si>
  <si>
    <t>Webster's New Pitsligo</t>
  </si>
  <si>
    <t>New Pitsligo</t>
  </si>
  <si>
    <t>86A High Street</t>
  </si>
  <si>
    <t>AB43 6NN</t>
  </si>
  <si>
    <t>01771 653391</t>
  </si>
  <si>
    <t>pharm.newpitsligo4334@nhs.scot</t>
  </si>
  <si>
    <t>Webster's Strichen</t>
  </si>
  <si>
    <t>Strichen</t>
  </si>
  <si>
    <t>45 High Street</t>
  </si>
  <si>
    <t>AB43 6SQ</t>
  </si>
  <si>
    <t>01771 637204</t>
  </si>
  <si>
    <t>pharm.strichen4335@nhs.scot</t>
  </si>
  <si>
    <t xml:space="preserve">Aberchirder  </t>
  </si>
  <si>
    <t>Aberchirder</t>
  </si>
  <si>
    <t>Aberchirder Pharmacy</t>
  </si>
  <si>
    <t>55 Main Street</t>
  </si>
  <si>
    <t>AB54 7ST</t>
  </si>
  <si>
    <t>01466 780201</t>
  </si>
  <si>
    <t>pharm.aberchirder4337@nhs.scot</t>
  </si>
  <si>
    <t xml:space="preserve">Balmedie  </t>
  </si>
  <si>
    <t>Balmedie</t>
  </si>
  <si>
    <t>Unit 3, Rowan Drive</t>
  </si>
  <si>
    <t>AB23 8SW</t>
  </si>
  <si>
    <t>01358 741226</t>
  </si>
  <si>
    <t>KDP(Aberdeen)Ltd</t>
  </si>
  <si>
    <t xml:space="preserve">Summerhill  </t>
  </si>
  <si>
    <t>Summerhill</t>
  </si>
  <si>
    <t>Summerhill Pharmacy Ltd</t>
  </si>
  <si>
    <t>Unit 16 Langstracht Shopping Centre</t>
  </si>
  <si>
    <t>AB15 6TW</t>
  </si>
  <si>
    <t>01224 326944</t>
  </si>
  <si>
    <t>pharm.summerhill4340@nhs.scot</t>
  </si>
  <si>
    <t xml:space="preserve">Braehead  </t>
  </si>
  <si>
    <t>Braehead Pharmacy</t>
  </si>
  <si>
    <t>Braehead Way Shopping Centre</t>
  </si>
  <si>
    <t>AB22 8RR</t>
  </si>
  <si>
    <t>01224 702170</t>
  </si>
  <si>
    <t>pharm.braehead4343@nhs.scot</t>
  </si>
  <si>
    <t xml:space="preserve">Cruden Bay  </t>
  </si>
  <si>
    <t>Cruden Bay</t>
  </si>
  <si>
    <t>Cruden Pharmacy</t>
  </si>
  <si>
    <t>Aulton Road</t>
  </si>
  <si>
    <t>AB42 0NJ</t>
  </si>
  <si>
    <t>01779 812225</t>
  </si>
  <si>
    <t>pharm.cruden4348@nhs.scot</t>
  </si>
  <si>
    <t xml:space="preserve">Lhanbryde  </t>
  </si>
  <si>
    <t>Lhanbryde</t>
  </si>
  <si>
    <t>Lhanbryde Pharmacy</t>
  </si>
  <si>
    <t>32 St Andrews Road</t>
  </si>
  <si>
    <t>IV30 8NZ</t>
  </si>
  <si>
    <t>01343 842531</t>
  </si>
  <si>
    <t xml:space="preserve">pharm.lhanbryde4349@nhs.scot </t>
  </si>
  <si>
    <t>Baird's Banff</t>
  </si>
  <si>
    <t>Bairds Pharmacy</t>
  </si>
  <si>
    <t>11 Castle Street</t>
  </si>
  <si>
    <t>AB45 1DH</t>
  </si>
  <si>
    <t>01261 815039</t>
  </si>
  <si>
    <t>pharm.bairdsbanff4350@nhs.scot</t>
  </si>
  <si>
    <t>Cullen</t>
  </si>
  <si>
    <t>Cullen Pharmacy</t>
  </si>
  <si>
    <t>28-30 Seafield Street</t>
  </si>
  <si>
    <t>AB56 4RS</t>
  </si>
  <si>
    <t>01542 840220</t>
  </si>
  <si>
    <t>MB Pharma Ltd</t>
  </si>
  <si>
    <t>pharm.cullen4351@nhs.scot</t>
  </si>
  <si>
    <t xml:space="preserve">Moray H&amp;SCP  </t>
  </si>
  <si>
    <t>Clear Pharmacy Forres83</t>
  </si>
  <si>
    <t xml:space="preserve">Forres  </t>
  </si>
  <si>
    <t xml:space="preserve">83 High Street  </t>
  </si>
  <si>
    <t xml:space="preserve">Moray  </t>
  </si>
  <si>
    <t xml:space="preserve">IV36 1AA  </t>
  </si>
  <si>
    <t xml:space="preserve">01309 672784 </t>
  </si>
  <si>
    <t>pharm.clear83forres4490@nhs.scot</t>
  </si>
  <si>
    <t xml:space="preserve">Braemar  </t>
  </si>
  <si>
    <t>Braemar</t>
  </si>
  <si>
    <t>Braemar Pharmacy</t>
  </si>
  <si>
    <t>23 Mar Road</t>
  </si>
  <si>
    <t>AB35 5YP</t>
  </si>
  <si>
    <t>013397 41423</t>
  </si>
  <si>
    <t>pharm.braemar4492@nhs.scot</t>
  </si>
  <si>
    <t>34 Queen Street</t>
  </si>
  <si>
    <t>IV31 6PJ</t>
  </si>
  <si>
    <t>01343 813095</t>
  </si>
  <si>
    <t>pharm.lossiemouth4493@nhs.scot</t>
  </si>
  <si>
    <t>Baird's King Street</t>
  </si>
  <si>
    <t>Baird's Woodside</t>
  </si>
  <si>
    <t>STD Name</t>
  </si>
  <si>
    <t>Common Name</t>
  </si>
  <si>
    <t>Mon</t>
  </si>
  <si>
    <t>Tue</t>
  </si>
  <si>
    <t>Thu</t>
  </si>
  <si>
    <t>Sat</t>
  </si>
  <si>
    <t>time greater than or equal to</t>
  </si>
  <si>
    <t>Time less than</t>
  </si>
  <si>
    <t>TIME BLOCK</t>
  </si>
  <si>
    <t>1 to 3 hrs</t>
  </si>
  <si>
    <t>Sun</t>
  </si>
  <si>
    <t>3 to 5 hrs</t>
  </si>
  <si>
    <t>5 to 7 hrs</t>
  </si>
  <si>
    <t>Over 7 hrs</t>
  </si>
  <si>
    <t>Time range</t>
  </si>
  <si>
    <t>Closure Reason</t>
  </si>
  <si>
    <t>Pharmacist availability (sickness)</t>
  </si>
  <si>
    <t>Pharmacist availability (locum unavailable)</t>
  </si>
  <si>
    <t>Pharmacist availability (locum no show)</t>
  </si>
  <si>
    <t>Pharmacist availability (cover pulled)</t>
  </si>
  <si>
    <t>Pharmacist availability (lunch break)</t>
  </si>
  <si>
    <t>Staff availability (sickness)</t>
  </si>
  <si>
    <t>Staff availability (cover pulled)</t>
  </si>
  <si>
    <t>Staff availability (lunch break)</t>
  </si>
  <si>
    <t>BCP (workload)</t>
  </si>
  <si>
    <t>BCP (utilities failure)</t>
  </si>
  <si>
    <t>BCP (other - comment)</t>
  </si>
  <si>
    <t>Other (comment) </t>
  </si>
  <si>
    <t>zero</t>
  </si>
  <si>
    <t>under 30 min</t>
  </si>
  <si>
    <t>CP Name</t>
  </si>
  <si>
    <t>Insert above: end of table</t>
  </si>
  <si>
    <t>2021</t>
  </si>
  <si>
    <t>2022</t>
  </si>
  <si>
    <t>Column Labels</t>
  </si>
  <si>
    <t>Wed</t>
  </si>
  <si>
    <t>Fri</t>
  </si>
  <si>
    <t>Count of Contractor Code</t>
  </si>
  <si>
    <t>YEAR</t>
  </si>
  <si>
    <t>Reported in Advance of Closure</t>
  </si>
  <si>
    <t>Hours Closed</t>
  </si>
  <si>
    <t>Minutes Closed</t>
  </si>
  <si>
    <t>YES</t>
  </si>
  <si>
    <t>NO</t>
  </si>
  <si>
    <t>PharmPostcode</t>
  </si>
  <si>
    <t>4250</t>
  </si>
  <si>
    <t>4337</t>
  </si>
  <si>
    <t>4093</t>
  </si>
  <si>
    <t>4119</t>
  </si>
  <si>
    <t>4077</t>
  </si>
  <si>
    <t>4041</t>
  </si>
  <si>
    <t>4173</t>
  </si>
  <si>
    <t>4288</t>
  </si>
  <si>
    <t>4080</t>
  </si>
  <si>
    <t>4065</t>
  </si>
  <si>
    <t>4127</t>
  </si>
  <si>
    <t>4350</t>
  </si>
  <si>
    <t>4007</t>
  </si>
  <si>
    <t>4010</t>
  </si>
  <si>
    <t>4075</t>
  </si>
  <si>
    <t>4019</t>
  </si>
  <si>
    <t>4027</t>
  </si>
  <si>
    <t>4013</t>
  </si>
  <si>
    <t>4024</t>
  </si>
  <si>
    <t>4293</t>
  </si>
  <si>
    <t>4309</t>
  </si>
  <si>
    <t>4020</t>
  </si>
  <si>
    <t>4313</t>
  </si>
  <si>
    <t>4289</t>
  </si>
  <si>
    <t>4011</t>
  </si>
  <si>
    <t>4018</t>
  </si>
  <si>
    <t>4177</t>
  </si>
  <si>
    <t>4022</t>
  </si>
  <si>
    <t>4304</t>
  </si>
  <si>
    <t>4087</t>
  </si>
  <si>
    <t>4025</t>
  </si>
  <si>
    <t>4061</t>
  </si>
  <si>
    <t>4073</t>
  </si>
  <si>
    <t>4343</t>
  </si>
  <si>
    <t>4492</t>
  </si>
  <si>
    <t>Mark Buchan</t>
  </si>
  <si>
    <t>4326</t>
  </si>
  <si>
    <t>4134</t>
  </si>
  <si>
    <t>4330</t>
  </si>
  <si>
    <t>4261</t>
  </si>
  <si>
    <t>4048</t>
  </si>
  <si>
    <t>4122</t>
  </si>
  <si>
    <t>4302</t>
  </si>
  <si>
    <t>4113</t>
  </si>
  <si>
    <t>4117</t>
  </si>
  <si>
    <t>4090</t>
  </si>
  <si>
    <t>4490</t>
  </si>
  <si>
    <t>4015</t>
  </si>
  <si>
    <t>4086</t>
  </si>
  <si>
    <t>4105</t>
  </si>
  <si>
    <t>4348</t>
  </si>
  <si>
    <t>4351</t>
  </si>
  <si>
    <t>4057</t>
  </si>
  <si>
    <t>4055</t>
  </si>
  <si>
    <t>4056</t>
  </si>
  <si>
    <t>4069</t>
  </si>
  <si>
    <t>4267</t>
  </si>
  <si>
    <t>4321</t>
  </si>
  <si>
    <t>4084</t>
  </si>
  <si>
    <t>4130</t>
  </si>
  <si>
    <t>4089</t>
  </si>
  <si>
    <t>4097</t>
  </si>
  <si>
    <t>4129</t>
  </si>
  <si>
    <t>4153</t>
  </si>
  <si>
    <t>4133</t>
  </si>
  <si>
    <t>4331</t>
  </si>
  <si>
    <t>4078</t>
  </si>
  <si>
    <t>4214</t>
  </si>
  <si>
    <t>4215</t>
  </si>
  <si>
    <t>4291</t>
  </si>
  <si>
    <t>4332</t>
  </si>
  <si>
    <t>4327</t>
  </si>
  <si>
    <t>4292</t>
  </si>
  <si>
    <t>4306</t>
  </si>
  <si>
    <t>4322</t>
  </si>
  <si>
    <t>4310</t>
  </si>
  <si>
    <t>4079</t>
  </si>
  <si>
    <t>4349</t>
  </si>
  <si>
    <t>4047</t>
  </si>
  <si>
    <t>4106</t>
  </si>
  <si>
    <t>4107</t>
  </si>
  <si>
    <t>4299</t>
  </si>
  <si>
    <t>4493</t>
  </si>
  <si>
    <t>Lossiemouth Pharmacy</t>
  </si>
  <si>
    <t>RMP2 Ltd</t>
  </si>
  <si>
    <t>4115</t>
  </si>
  <si>
    <t>4162</t>
  </si>
  <si>
    <t>4164</t>
  </si>
  <si>
    <t>4116</t>
  </si>
  <si>
    <t>4170</t>
  </si>
  <si>
    <t>4168</t>
  </si>
  <si>
    <t>4166</t>
  </si>
  <si>
    <t>4333</t>
  </si>
  <si>
    <t>4125</t>
  </si>
  <si>
    <t>4111</t>
  </si>
  <si>
    <t>4189</t>
  </si>
  <si>
    <t>4143</t>
  </si>
  <si>
    <t>4202</t>
  </si>
  <si>
    <t>4091</t>
  </si>
  <si>
    <t>4220</t>
  </si>
  <si>
    <t>4145</t>
  </si>
  <si>
    <t>4320</t>
  </si>
  <si>
    <t>4318</t>
  </si>
  <si>
    <t>4316</t>
  </si>
  <si>
    <t>4315</t>
  </si>
  <si>
    <t>4319</t>
  </si>
  <si>
    <t>4314</t>
  </si>
  <si>
    <t>4121</t>
  </si>
  <si>
    <t>4305</t>
  </si>
  <si>
    <t>4340</t>
  </si>
  <si>
    <t>4193</t>
  </si>
  <si>
    <t>4109</t>
  </si>
  <si>
    <t>4144</t>
  </si>
  <si>
    <t>4196</t>
  </si>
  <si>
    <t>4256</t>
  </si>
  <si>
    <t>4021</t>
  </si>
  <si>
    <t>4323</t>
  </si>
  <si>
    <t>4063</t>
  </si>
  <si>
    <t>4334</t>
  </si>
  <si>
    <t>4259</t>
  </si>
  <si>
    <t>4335</t>
  </si>
  <si>
    <t>4051</t>
  </si>
  <si>
    <t>4268</t>
  </si>
  <si>
    <t>RWP Sub Ltd</t>
  </si>
  <si>
    <t>4297</t>
  </si>
  <si>
    <t>4260</t>
  </si>
  <si>
    <t>4317</t>
  </si>
  <si>
    <t>Clear Aberdeen</t>
  </si>
  <si>
    <t>No</t>
  </si>
  <si>
    <t>Yes</t>
  </si>
  <si>
    <t>4494</t>
  </si>
  <si>
    <t>berry</t>
  </si>
  <si>
    <t>4067</t>
  </si>
  <si>
    <t>Porter Pharmacy Westhill</t>
  </si>
  <si>
    <t>pharm.westhill4067@nhs.scot</t>
  </si>
  <si>
    <t>e</t>
  </si>
  <si>
    <t>4135</t>
  </si>
  <si>
    <t>Arnhall</t>
  </si>
  <si>
    <t>Porter Pharmacy Arnhall</t>
  </si>
  <si>
    <t>pharm.arnhall4135@nhs.scot</t>
  </si>
  <si>
    <t xml:space="preserve">Davidson's Portsoy  </t>
  </si>
  <si>
    <t>Dickies Waverley pl.</t>
  </si>
  <si>
    <t>pharm.dickieswaverley4260@nhs.scot</t>
  </si>
  <si>
    <t>Dickies Rosemount</t>
  </si>
  <si>
    <t>Dickies's Dyce</t>
  </si>
  <si>
    <t>pharm.dickiesdyce4268@nhs.scot</t>
  </si>
  <si>
    <t>Torry Pharmacy</t>
  </si>
  <si>
    <t>pharm.torry4297@nhs.scot</t>
  </si>
  <si>
    <t>AB51 3QQ</t>
  </si>
  <si>
    <t>pharm.balmedie4494@nhs.scot</t>
  </si>
  <si>
    <t>4495</t>
  </si>
  <si>
    <t>Cults Pharmacy</t>
  </si>
  <si>
    <t xml:space="preserve">pharm.cults4495@nhs.scot </t>
  </si>
  <si>
    <t>4496</t>
  </si>
  <si>
    <t xml:space="preserve">pharm.rosemount4496@nhs.scot </t>
  </si>
  <si>
    <t>4497</t>
  </si>
  <si>
    <t>Bucksburn Pharmacy</t>
  </si>
  <si>
    <t>pharm.bucksburn4497@nhs.scot</t>
  </si>
  <si>
    <t>4498</t>
  </si>
  <si>
    <t>Dickies Dyce</t>
  </si>
  <si>
    <t>Dickies Torry</t>
  </si>
  <si>
    <t>Fiona Arris</t>
  </si>
  <si>
    <t>Clifton Road Pharmacy</t>
  </si>
  <si>
    <t>Baird's Great Northern Road</t>
  </si>
  <si>
    <t>Baird's Elgin</t>
  </si>
  <si>
    <t>Staff availability (no cover)</t>
  </si>
  <si>
    <t>Right Medicine Clifton Road</t>
  </si>
  <si>
    <t>pharm.lossiemouthclifton4498@nhs.scot</t>
  </si>
  <si>
    <t>4499</t>
  </si>
  <si>
    <t>Baird's Great Northern Rd</t>
  </si>
  <si>
    <t xml:space="preserve">pharm.bairdsGNR4499@nhs.scot </t>
  </si>
  <si>
    <t>9700</t>
  </si>
  <si>
    <t>pharm.bairdselgin9700@nhs.scot</t>
  </si>
  <si>
    <t>Baird's Elgin 48 High St</t>
  </si>
  <si>
    <t>LP SD ONE HUNDRED FORTY FIVE</t>
  </si>
  <si>
    <t>9701</t>
  </si>
  <si>
    <t>Baird's Elgin High St.</t>
  </si>
  <si>
    <t>pharm.bairdselgin9701@nhs.scot</t>
  </si>
  <si>
    <t>9702</t>
  </si>
  <si>
    <t>Macduff Pharmacy</t>
  </si>
  <si>
    <t>pharm.macduff9702@nhs.scot</t>
  </si>
  <si>
    <t>9703</t>
  </si>
  <si>
    <t>Denburn Healthcare Ltd</t>
  </si>
  <si>
    <t>ci.pharm.dickiesrosemount9703@nhs.scot</t>
  </si>
  <si>
    <t>Denburn Pharmacy</t>
  </si>
  <si>
    <t>Asda Bod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</si>
</sst>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yyyy"/>
  </numFmts>
  <fonts count="7" x14ac:knownFonts="1">
    <font>
      <sz val="11"/>
      <color theme="1"/>
      <name val="Calibri"/>
      <family val="2"/>
      <scheme val="minor"/>
    </font>
    <font>
      <b/>
      <sz val="12"/>
      <color theme="1"/>
      <name val="Arial"/>
      <family val="2"/>
    </font>
    <font>
      <sz val="12"/>
      <color theme="1"/>
      <name val="Arial"/>
      <family val="2"/>
    </font>
    <font>
      <sz val="11"/>
      <color rgb="FF000000"/>
      <name val="Calibri"/>
      <family val="2"/>
      <scheme val="minor"/>
    </font>
    <font>
      <u/>
      <sz val="11"/>
      <color theme="10"/>
      <name val="Calibri"/>
      <family val="2"/>
      <scheme val="minor"/>
    </font>
    <font>
      <b/>
      <sz val="11"/>
      <color theme="1"/>
      <name val="Calibri"/>
      <family val="2"/>
      <scheme val="minor"/>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4" fillId="0" borderId="0" applyNumberFormat="0" applyFill="0" applyBorder="0" applyAlignment="0" applyProtection="0"/>
  </cellStyleXfs>
  <cellXfs count="60">
    <xf numFmtId="0" fontId="0" fillId="0" borderId="0" xfId="0"/>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0" xfId="0" applyAlignment="1">
      <alignment horizontal="left"/>
    </xf>
    <xf numFmtId="0" fontId="0" fillId="0" borderId="0" xfId="0" applyAlignment="1">
      <alignment wrapText="1"/>
    </xf>
    <xf numFmtId="0"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0" borderId="0" xfId="0" applyFont="1" applyAlignment="1">
      <alignment horizontal="center" vertical="center"/>
    </xf>
    <xf numFmtId="0" fontId="0" fillId="0" borderId="2" xfId="0" applyBorder="1"/>
    <xf numFmtId="0" fontId="0" fillId="0" borderId="1" xfId="0" applyBorder="1"/>
    <xf numFmtId="0" fontId="0" fillId="2" borderId="0" xfId="0" applyFill="1" applyBorder="1"/>
    <xf numFmtId="0" fontId="0" fillId="0" borderId="2" xfId="0" applyBorder="1" applyAlignment="1">
      <alignment horizontal="center"/>
    </xf>
    <xf numFmtId="0" fontId="0" fillId="2" borderId="0" xfId="0" applyFill="1" applyBorder="1" applyAlignment="1">
      <alignment horizontal="center"/>
    </xf>
    <xf numFmtId="0" fontId="0" fillId="0" borderId="1" xfId="0" applyBorder="1" applyAlignment="1">
      <alignment horizontal="center"/>
    </xf>
    <xf numFmtId="14" fontId="2" fillId="0" borderId="2" xfId="0" applyNumberFormat="1" applyFont="1" applyBorder="1" applyAlignment="1">
      <alignment horizontal="center" vertical="center"/>
    </xf>
    <xf numFmtId="0" fontId="2" fillId="0" borderId="0" xfId="0" applyFont="1" applyAlignment="1">
      <alignment horizontal="center" vertical="center" wrapText="1"/>
    </xf>
    <xf numFmtId="0" fontId="0" fillId="0" borderId="0" xfId="0" pivotButton="1"/>
    <xf numFmtId="0" fontId="0" fillId="0" borderId="3" xfId="0" applyBorder="1" applyAlignment="1">
      <alignment horizontal="center" vertical="center" wrapText="1"/>
    </xf>
    <xf numFmtId="0" fontId="3" fillId="0" borderId="2" xfId="0" applyFont="1" applyBorder="1" applyAlignment="1">
      <alignment vertical="center"/>
    </xf>
    <xf numFmtId="0" fontId="3" fillId="0" borderId="1" xfId="0" applyFont="1" applyBorder="1" applyAlignment="1">
      <alignment vertical="center"/>
    </xf>
    <xf numFmtId="0" fontId="0" fillId="0" borderId="1" xfId="0" applyBorder="1" applyAlignment="1">
      <alignment horizontal="left"/>
    </xf>
    <xf numFmtId="20" fontId="2" fillId="0" borderId="2" xfId="0" applyNumberFormat="1" applyFont="1" applyBorder="1" applyAlignment="1">
      <alignment horizontal="center" vertical="center"/>
    </xf>
    <xf numFmtId="20" fontId="2" fillId="0" borderId="0" xfId="0" applyNumberFormat="1" applyFont="1" applyAlignment="1">
      <alignment horizontal="center" vertical="center"/>
    </xf>
    <xf numFmtId="0" fontId="5" fillId="0" borderId="3" xfId="0" applyFont="1" applyBorder="1" applyAlignment="1">
      <alignment horizontal="center" vertical="center" wrapText="1"/>
    </xf>
    <xf numFmtId="0" fontId="2" fillId="0" borderId="0" xfId="0" applyFont="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protection hidden="1"/>
    </xf>
    <xf numFmtId="0" fontId="2" fillId="2" borderId="1" xfId="0" applyNumberFormat="1"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0" xfId="0" applyNumberFormat="1" applyFont="1" applyAlignment="1" applyProtection="1">
      <alignment horizontal="center" vertical="center"/>
      <protection hidden="1"/>
    </xf>
    <xf numFmtId="0" fontId="1" fillId="3" borderId="1" xfId="0" applyFont="1" applyFill="1" applyBorder="1" applyAlignment="1" applyProtection="1">
      <alignment horizontal="center" vertical="center" wrapText="1"/>
      <protection hidden="1"/>
    </xf>
    <xf numFmtId="0" fontId="1" fillId="3" borderId="1" xfId="0" applyNumberFormat="1" applyFont="1" applyFill="1" applyBorder="1" applyAlignment="1" applyProtection="1">
      <alignment horizontal="center" vertical="center" wrapText="1"/>
      <protection hidden="1"/>
    </xf>
    <xf numFmtId="0" fontId="0" fillId="0" borderId="0" xfId="0" applyAlignment="1">
      <alignment horizontal="center"/>
    </xf>
    <xf numFmtId="0" fontId="0" fillId="0" borderId="0" xfId="0" pivotButton="1" applyAlignment="1">
      <alignment horizontal="center"/>
    </xf>
    <xf numFmtId="0" fontId="0" fillId="0" borderId="0" xfId="0" applyNumberFormat="1" applyAlignment="1">
      <alignment horizontal="center"/>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20" fontId="1" fillId="4"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protection hidden="1"/>
    </xf>
    <xf numFmtId="0" fontId="6" fillId="3" borderId="1" xfId="0" applyNumberFormat="1" applyFont="1" applyFill="1" applyBorder="1" applyAlignment="1" applyProtection="1">
      <alignment horizontal="center" vertical="center" wrapText="1"/>
      <protection hidden="1"/>
    </xf>
    <xf numFmtId="164" fontId="1" fillId="3" borderId="1" xfId="0" applyNumberFormat="1" applyFont="1" applyFill="1" applyBorder="1" applyAlignment="1" applyProtection="1">
      <alignment horizontal="center" vertical="center" wrapText="1"/>
      <protection hidden="1"/>
    </xf>
    <xf numFmtId="0" fontId="2" fillId="2" borderId="1" xfId="0" applyNumberFormat="1" applyFont="1" applyFill="1" applyBorder="1" applyAlignment="1" applyProtection="1">
      <alignment horizontal="left" vertical="center"/>
      <protection hidden="1"/>
    </xf>
    <xf numFmtId="0"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14" fontId="2" fillId="0" borderId="2" xfId="0" applyNumberFormat="1" applyFont="1" applyBorder="1" applyAlignment="1" applyProtection="1">
      <alignment horizontal="center" vertical="center"/>
    </xf>
    <xf numFmtId="49" fontId="0" fillId="0" borderId="0" xfId="0" applyNumberFormat="1" applyAlignment="1"/>
    <xf numFmtId="49" fontId="4" fillId="0" borderId="0" xfId="1" applyNumberFormat="1" applyAlignment="1"/>
    <xf numFmtId="0" fontId="0" fillId="0" borderId="1" xfId="0" applyNumberFormat="1" applyBorder="1" applyAlignment="1">
      <alignment horizontal="center"/>
    </xf>
    <xf numFmtId="0" fontId="0" fillId="0" borderId="2" xfId="0" applyNumberFormat="1" applyBorder="1" applyAlignment="1">
      <alignment horizontal="center"/>
    </xf>
    <xf numFmtId="49" fontId="0" fillId="0" borderId="7" xfId="0" applyNumberFormat="1" applyFont="1" applyFill="1" applyBorder="1" applyAlignment="1"/>
    <xf numFmtId="49" fontId="0" fillId="0" borderId="8" xfId="0" applyNumberFormat="1" applyFont="1" applyFill="1" applyBorder="1" applyAlignment="1"/>
    <xf numFmtId="49" fontId="4" fillId="0" borderId="8" xfId="1" applyNumberFormat="1" applyFill="1" applyBorder="1" applyAlignment="1"/>
    <xf numFmtId="49" fontId="0" fillId="0" borderId="9" xfId="0" applyNumberFormat="1" applyFont="1" applyFill="1" applyBorder="1" applyAlignment="1"/>
    <xf numFmtId="49" fontId="0" fillId="0" borderId="10" xfId="0" applyNumberFormat="1" applyFont="1" applyFill="1" applyBorder="1" applyAlignment="1"/>
    <xf numFmtId="49" fontId="4" fillId="0" borderId="10" xfId="1" applyNumberFormat="1" applyFill="1" applyBorder="1" applyAlignment="1"/>
    <xf numFmtId="0" fontId="0" fillId="0" borderId="0" xfId="0" applyFill="1"/>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Hyperlink" xfId="1" builtinId="8"/>
    <cellStyle name="Normal" xfId="0" builtinId="0"/>
  </cellStyles>
  <dxfs count="22">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xk\AppData\Local\Temp\MicrosoftEdgeDownloads\acdecc43-9e52-445b-82de-7cf858ea1ef4\pharmacy-surgery-list-by-services_2022_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20Services/Medical%20Directorate/FHS-secure/1%20PCCT/Pharmacy/Unplanned%20Closure%20of%20Community%20Pharmacies/MASTER%20Pharmacy%20Closures%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armaceutical List 22-23"/>
      <sheetName val="CP STD SHEET"/>
      <sheetName val="pharmacy-surgery-list-by-servic"/>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osure Data"/>
      <sheetName val="TABLES"/>
      <sheetName val="Pharmaceutical List"/>
      <sheetName val="Q"/>
    </sheetNames>
    <sheetDataSet>
      <sheetData sheetId="0"/>
      <sheetData sheetId="1">
        <row r="2">
          <cell r="A2" t="str">
            <v>Abbotswell</v>
          </cell>
          <cell r="B2">
            <v>4250</v>
          </cell>
          <cell r="C2" t="str">
            <v>Mr &amp; Mrs N Tait</v>
          </cell>
          <cell r="F2">
            <v>0</v>
          </cell>
          <cell r="G2">
            <v>0</v>
          </cell>
          <cell r="H2" t="str">
            <v>zero</v>
          </cell>
        </row>
        <row r="3">
          <cell r="A3" t="str">
            <v xml:space="preserve">Aberchirder  </v>
          </cell>
          <cell r="B3">
            <v>4337</v>
          </cell>
          <cell r="C3" t="str">
            <v>Buchanhaven Ltd</v>
          </cell>
          <cell r="F3">
            <v>1</v>
          </cell>
          <cell r="G3">
            <v>31</v>
          </cell>
          <cell r="H3" t="str">
            <v>under 30 min</v>
          </cell>
        </row>
        <row r="4">
          <cell r="A4" t="str">
            <v xml:space="preserve">Aberlour  </v>
          </cell>
          <cell r="B4">
            <v>4093</v>
          </cell>
          <cell r="C4" t="str">
            <v>Ms Karen Braithwaite</v>
          </cell>
          <cell r="F4">
            <v>30</v>
          </cell>
          <cell r="G4">
            <v>180</v>
          </cell>
          <cell r="H4" t="str">
            <v>1 to 3 hrs</v>
          </cell>
        </row>
        <row r="5">
          <cell r="A5" t="str">
            <v xml:space="preserve">Albyn  </v>
          </cell>
          <cell r="B5">
            <v>4119</v>
          </cell>
          <cell r="C5" t="str">
            <v>Mount Street (Aberdeen) Ltd</v>
          </cell>
          <cell r="F5">
            <v>180</v>
          </cell>
          <cell r="G5">
            <v>300</v>
          </cell>
          <cell r="H5" t="str">
            <v>3 to 5 hrs</v>
          </cell>
        </row>
        <row r="6">
          <cell r="A6" t="str">
            <v xml:space="preserve">Alford  </v>
          </cell>
          <cell r="B6">
            <v>4077</v>
          </cell>
          <cell r="C6" t="str">
            <v>Nicholas S Wilson Ltd</v>
          </cell>
          <cell r="F6">
            <v>300</v>
          </cell>
          <cell r="G6">
            <v>420</v>
          </cell>
          <cell r="H6" t="str">
            <v>5 to 7 hrs</v>
          </cell>
        </row>
        <row r="7">
          <cell r="A7" t="str">
            <v>Anderson and Spence</v>
          </cell>
          <cell r="B7">
            <v>4041</v>
          </cell>
          <cell r="C7" t="str">
            <v>Fiona Arris</v>
          </cell>
          <cell r="F7">
            <v>420</v>
          </cell>
          <cell r="G7">
            <v>1000</v>
          </cell>
          <cell r="H7" t="str">
            <v>Over 7 hrs</v>
          </cell>
        </row>
        <row r="8">
          <cell r="A8" t="str">
            <v>Asda BOD</v>
          </cell>
          <cell r="B8">
            <v>4173</v>
          </cell>
          <cell r="C8" t="str">
            <v>Asda Stores Ltd</v>
          </cell>
        </row>
        <row r="9">
          <cell r="A9" t="str">
            <v>Asda Portlethen</v>
          </cell>
          <cell r="B9">
            <v>4288</v>
          </cell>
          <cell r="C9" t="str">
            <v>Asda Stores Ltd</v>
          </cell>
        </row>
        <row r="10">
          <cell r="A10" t="str">
            <v>B.A. Christie</v>
          </cell>
          <cell r="B10">
            <v>4080</v>
          </cell>
          <cell r="C10" t="str">
            <v>N S Wilson Ltd</v>
          </cell>
        </row>
        <row r="11">
          <cell r="A11" t="str">
            <v>Baird's Banff</v>
          </cell>
          <cell r="B11">
            <v>4350</v>
          </cell>
          <cell r="C11" t="str">
            <v>Baird's Pharmacy Ltd</v>
          </cell>
        </row>
        <row r="12">
          <cell r="A12" t="str">
            <v>Baird's Fraserburgh</v>
          </cell>
          <cell r="B12">
            <v>4007</v>
          </cell>
          <cell r="C12" t="str">
            <v>Baird's Pharmacy Ltd</v>
          </cell>
        </row>
        <row r="13">
          <cell r="A13" t="str">
            <v>Baird's Keith</v>
          </cell>
          <cell r="B13">
            <v>4010</v>
          </cell>
          <cell r="C13" t="str">
            <v>Baird's Pharmacy Ltd</v>
          </cell>
        </row>
        <row r="14">
          <cell r="A14" t="str">
            <v>Baird's King Street</v>
          </cell>
          <cell r="B14">
            <v>4065</v>
          </cell>
          <cell r="C14" t="str">
            <v>Baird's Pharmacy Ltd</v>
          </cell>
        </row>
        <row r="15">
          <cell r="A15" t="str">
            <v>Baird's Woodside</v>
          </cell>
          <cell r="B15">
            <v>4127</v>
          </cell>
          <cell r="C15" t="str">
            <v>Baird's Pharmacy Ltd</v>
          </cell>
        </row>
        <row r="16">
          <cell r="A16" t="str">
            <v>Baird's Great Northern Road</v>
          </cell>
          <cell r="B16">
            <v>4499</v>
          </cell>
          <cell r="C16" t="str">
            <v>Baird's Pharmacy Ltd</v>
          </cell>
        </row>
        <row r="17">
          <cell r="A17" t="str">
            <v>Baird's Elgin</v>
          </cell>
          <cell r="B17">
            <v>9700</v>
          </cell>
          <cell r="C17" t="str">
            <v>Baird's Pharmacy Ltd</v>
          </cell>
        </row>
        <row r="18">
          <cell r="A18" t="str">
            <v>Baird's Elgin 48 High St</v>
          </cell>
          <cell r="B18">
            <v>9701</v>
          </cell>
          <cell r="C18" t="str">
            <v>Baird's Pharmacy Ltd</v>
          </cell>
        </row>
        <row r="19">
          <cell r="A19" t="str">
            <v xml:space="preserve">Balmedie  </v>
          </cell>
          <cell r="B19">
            <v>4338</v>
          </cell>
          <cell r="C19" t="str">
            <v>KDP(Aberdeen)Ltd</v>
          </cell>
        </row>
        <row r="20">
          <cell r="A20" t="str">
            <v xml:space="preserve">Balmedie  </v>
          </cell>
          <cell r="B20">
            <v>4494</v>
          </cell>
          <cell r="C20" t="str">
            <v>JMF Healthcare Ltd</v>
          </cell>
        </row>
        <row r="21">
          <cell r="A21" t="str">
            <v xml:space="preserve">Bishopmill  </v>
          </cell>
          <cell r="B21">
            <v>4075</v>
          </cell>
          <cell r="C21" t="str">
            <v>Alastair S Smith</v>
          </cell>
        </row>
        <row r="22">
          <cell r="A22" t="str">
            <v>Blackburn Pharmacy</v>
          </cell>
          <cell r="B22">
            <v>4019</v>
          </cell>
          <cell r="C22" t="str">
            <v>Zaq Aberdeen Ltd</v>
          </cell>
        </row>
        <row r="23">
          <cell r="A23" t="str">
            <v>Boots Bon Accord</v>
          </cell>
          <cell r="B23">
            <v>4027</v>
          </cell>
          <cell r="C23" t="str">
            <v>Boots the Chemists Ltd</v>
          </cell>
        </row>
        <row r="24">
          <cell r="A24" t="str">
            <v>Boots Dyce</v>
          </cell>
          <cell r="B24">
            <v>4013</v>
          </cell>
          <cell r="C24" t="str">
            <v>Boots the Chemists Ltd</v>
          </cell>
        </row>
        <row r="25">
          <cell r="A25" t="str">
            <v>Boots Elgin High Street</v>
          </cell>
          <cell r="B25">
            <v>4024</v>
          </cell>
          <cell r="C25" t="str">
            <v>Boots the Chemists Ltd</v>
          </cell>
        </row>
        <row r="26">
          <cell r="A26" t="str">
            <v>Boots Foresterhill HC</v>
          </cell>
          <cell r="B26">
            <v>4293</v>
          </cell>
          <cell r="C26" t="str">
            <v>Boots the Chemists Ltd</v>
          </cell>
        </row>
        <row r="27">
          <cell r="A27" t="str">
            <v>Boots Forres</v>
          </cell>
          <cell r="B27">
            <v>4309</v>
          </cell>
          <cell r="C27" t="str">
            <v>Boots the Chemists Ltd</v>
          </cell>
        </row>
        <row r="28">
          <cell r="A28" t="str">
            <v>Boots Fraserburgh</v>
          </cell>
          <cell r="B28">
            <v>4020</v>
          </cell>
          <cell r="C28" t="str">
            <v>Boots the Chemists Ltd</v>
          </cell>
        </row>
        <row r="29">
          <cell r="A29" t="str">
            <v>Boots Garthdee</v>
          </cell>
          <cell r="B29">
            <v>4313</v>
          </cell>
          <cell r="C29" t="str">
            <v>Boots the Chemists Ltd</v>
          </cell>
        </row>
        <row r="30">
          <cell r="A30" t="str">
            <v>Boots Glassgreen</v>
          </cell>
          <cell r="B30">
            <v>4289</v>
          </cell>
          <cell r="C30" t="str">
            <v>Boots the Chemists Ltd</v>
          </cell>
        </row>
        <row r="31">
          <cell r="A31" t="str">
            <v>Boots Inverurie</v>
          </cell>
          <cell r="B31">
            <v>4011</v>
          </cell>
          <cell r="C31" t="str">
            <v>Boots the Chemists Ltd</v>
          </cell>
        </row>
        <row r="32">
          <cell r="A32" t="str">
            <v>Boots Mannofield</v>
          </cell>
          <cell r="B32">
            <v>4018</v>
          </cell>
          <cell r="C32" t="str">
            <v>Boots the Chemists Ltd</v>
          </cell>
        </row>
        <row r="33">
          <cell r="A33" t="str">
            <v>Boots Mastrick</v>
          </cell>
          <cell r="B33">
            <v>4177</v>
          </cell>
          <cell r="C33" t="str">
            <v>Boots the Chemists Ltd</v>
          </cell>
        </row>
        <row r="34">
          <cell r="A34" t="str">
            <v>Boots Peterhead</v>
          </cell>
          <cell r="B34">
            <v>4022</v>
          </cell>
          <cell r="C34" t="str">
            <v>Boots the Chemists Ltd</v>
          </cell>
        </row>
        <row r="35">
          <cell r="A35" t="str">
            <v>Boots Scotstown</v>
          </cell>
          <cell r="B35">
            <v>4304</v>
          </cell>
          <cell r="C35" t="str">
            <v>Boots the Chemists Ltd</v>
          </cell>
        </row>
        <row r="36">
          <cell r="A36" t="str">
            <v>Boots Springfield</v>
          </cell>
          <cell r="B36">
            <v>4087</v>
          </cell>
          <cell r="C36" t="str">
            <v>Boots the Chemists Ltd</v>
          </cell>
        </row>
        <row r="37">
          <cell r="A37" t="str">
            <v>Boots Stonehaven</v>
          </cell>
          <cell r="B37">
            <v>4025</v>
          </cell>
          <cell r="C37" t="str">
            <v>Boots the Chemists Ltd</v>
          </cell>
        </row>
        <row r="38">
          <cell r="A38" t="str">
            <v>Boots Turriff</v>
          </cell>
          <cell r="B38">
            <v>4061</v>
          </cell>
          <cell r="C38" t="str">
            <v>Boots the Chemists Ltd</v>
          </cell>
        </row>
        <row r="39">
          <cell r="A39" t="str">
            <v>Boots Union Square</v>
          </cell>
          <cell r="B39">
            <v>4073</v>
          </cell>
          <cell r="C39" t="str">
            <v>Boots the Chemists Ltd</v>
          </cell>
        </row>
        <row r="40">
          <cell r="A40" t="str">
            <v xml:space="preserve">Braehead  </v>
          </cell>
          <cell r="B40">
            <v>4343</v>
          </cell>
          <cell r="C40" t="str">
            <v>A&amp;L Porter Ltd</v>
          </cell>
        </row>
        <row r="41">
          <cell r="A41" t="str">
            <v xml:space="preserve">Braemar  </v>
          </cell>
          <cell r="B41">
            <v>4492</v>
          </cell>
          <cell r="C41" t="str">
            <v>Mark Buchan</v>
          </cell>
        </row>
        <row r="42">
          <cell r="A42" t="str">
            <v>Buchanhaven</v>
          </cell>
          <cell r="B42">
            <v>4326</v>
          </cell>
          <cell r="C42" t="str">
            <v>Buchanhaven Ltd</v>
          </cell>
        </row>
        <row r="43">
          <cell r="A43" t="str">
            <v>Buckpool</v>
          </cell>
          <cell r="B43">
            <v>4134</v>
          </cell>
          <cell r="C43" t="str">
            <v>Right Medicine Pharmacy Ltd.</v>
          </cell>
        </row>
        <row r="44">
          <cell r="A44" t="str">
            <v>Bucksburn</v>
          </cell>
          <cell r="B44">
            <v>4497</v>
          </cell>
          <cell r="C44" t="str">
            <v>Mark Buchan</v>
          </cell>
        </row>
        <row r="45">
          <cell r="A45" t="str">
            <v xml:space="preserve">Burghead  </v>
          </cell>
          <cell r="B45">
            <v>4330</v>
          </cell>
          <cell r="C45" t="str">
            <v>George F Duthie</v>
          </cell>
        </row>
        <row r="46">
          <cell r="A46" t="str">
            <v xml:space="preserve">Burghmuir  </v>
          </cell>
          <cell r="B46">
            <v>4261</v>
          </cell>
          <cell r="C46" t="str">
            <v>Will Chemists (Inverurie) Ltd</v>
          </cell>
        </row>
        <row r="47">
          <cell r="A47" t="str">
            <v>Christies Of Fochabers</v>
          </cell>
          <cell r="B47">
            <v>4048</v>
          </cell>
          <cell r="C47" t="str">
            <v>Mr G W Christie</v>
          </cell>
        </row>
        <row r="48">
          <cell r="A48" t="str">
            <v>Clark's Dufftown</v>
          </cell>
          <cell r="B48">
            <v>4122</v>
          </cell>
          <cell r="C48" t="str">
            <v>Clark's Pharmacy</v>
          </cell>
        </row>
        <row r="49">
          <cell r="A49" t="str">
            <v>Clark's Keith</v>
          </cell>
          <cell r="B49">
            <v>4302</v>
          </cell>
          <cell r="C49" t="str">
            <v>Clark's Pharmacy</v>
          </cell>
        </row>
        <row r="50">
          <cell r="A50" t="str">
            <v>Clear Aberdeen</v>
          </cell>
          <cell r="B50">
            <v>4113</v>
          </cell>
          <cell r="C50" t="str">
            <v>Clear Pharmacy</v>
          </cell>
        </row>
        <row r="51">
          <cell r="A51" t="str">
            <v>Clear Forres99</v>
          </cell>
          <cell r="B51">
            <v>4117</v>
          </cell>
          <cell r="C51" t="str">
            <v>Clear Pharmacy</v>
          </cell>
        </row>
        <row r="52">
          <cell r="A52" t="str">
            <v>Clear Holburn</v>
          </cell>
          <cell r="B52">
            <v>4090</v>
          </cell>
          <cell r="C52" t="str">
            <v>Clear Pharmacy</v>
          </cell>
        </row>
        <row r="53">
          <cell r="A53" t="str">
            <v>Clear Pharmacy Forres83</v>
          </cell>
          <cell r="B53">
            <v>4490</v>
          </cell>
          <cell r="C53" t="str">
            <v>Clear Pharmacy</v>
          </cell>
        </row>
        <row r="54">
          <cell r="A54" t="str">
            <v>Clerkhill Pharmacy</v>
          </cell>
          <cell r="B54">
            <v>4015</v>
          </cell>
          <cell r="C54" t="str">
            <v>Stauros Ltd</v>
          </cell>
        </row>
        <row r="55">
          <cell r="A55" t="str">
            <v>Clifton Road Pharmacy</v>
          </cell>
          <cell r="B55">
            <v>4498</v>
          </cell>
          <cell r="C55" t="str">
            <v>Right Medicine Pharmacy Ltd.</v>
          </cell>
        </row>
        <row r="56">
          <cell r="A56" t="str">
            <v>Cove Bay</v>
          </cell>
          <cell r="B56">
            <v>4086</v>
          </cell>
          <cell r="C56" t="str">
            <v>A&amp;L Porter Ltd</v>
          </cell>
        </row>
        <row r="57">
          <cell r="A57" t="str">
            <v xml:space="preserve">Crimond  </v>
          </cell>
          <cell r="B57">
            <v>4105</v>
          </cell>
          <cell r="C57" t="str">
            <v>N &amp; F Enterprise Ltd</v>
          </cell>
        </row>
        <row r="58">
          <cell r="A58" t="str">
            <v xml:space="preserve">Cruden Bay  </v>
          </cell>
          <cell r="B58">
            <v>4348</v>
          </cell>
          <cell r="C58" t="str">
            <v>Steven F Webster Ltd</v>
          </cell>
        </row>
        <row r="59">
          <cell r="A59" t="str">
            <v>Cullen</v>
          </cell>
          <cell r="B59">
            <v>4351</v>
          </cell>
          <cell r="C59" t="str">
            <v>MB Pharma Ltd</v>
          </cell>
        </row>
        <row r="60">
          <cell r="A60" t="str">
            <v>Cults Pharmacy</v>
          </cell>
          <cell r="B60">
            <v>4495</v>
          </cell>
          <cell r="C60" t="str">
            <v>Kemnay Pharmacy Ltd</v>
          </cell>
        </row>
        <row r="61">
          <cell r="A61" t="str">
            <v>Davidson's Aberdeen</v>
          </cell>
          <cell r="B61">
            <v>4057</v>
          </cell>
          <cell r="C61" t="str">
            <v>W Davidson &amp; Sons Ltd</v>
          </cell>
        </row>
        <row r="62">
          <cell r="A62" t="str">
            <v>Davidson's Aboyne</v>
          </cell>
          <cell r="B62">
            <v>4055</v>
          </cell>
          <cell r="C62" t="str">
            <v>W Davidson &amp; Sons Ltd</v>
          </cell>
        </row>
        <row r="63">
          <cell r="A63" t="str">
            <v>Davidson's Ballater</v>
          </cell>
          <cell r="B63">
            <v>4056</v>
          </cell>
          <cell r="C63" t="str">
            <v>W Davidson &amp; Sons Ltd</v>
          </cell>
        </row>
        <row r="64">
          <cell r="A64" t="str">
            <v>Davidson's Banchory</v>
          </cell>
          <cell r="B64">
            <v>4069</v>
          </cell>
          <cell r="C64" t="str">
            <v>W Davidson &amp; Sons Ltd</v>
          </cell>
        </row>
        <row r="65">
          <cell r="A65" t="str">
            <v>Dickie's Moir Green</v>
          </cell>
          <cell r="B65">
            <v>4267</v>
          </cell>
          <cell r="C65" t="str">
            <v>KDP (Aberdeen) Ltd</v>
          </cell>
        </row>
        <row r="66">
          <cell r="A66" t="str">
            <v>Dickie's Torry</v>
          </cell>
          <cell r="B66">
            <v>4321</v>
          </cell>
          <cell r="C66" t="str">
            <v>KDP (Aberdeen) Ltd</v>
          </cell>
        </row>
        <row r="67">
          <cell r="A67" t="str">
            <v>Duke Street</v>
          </cell>
          <cell r="B67">
            <v>4084</v>
          </cell>
          <cell r="C67" t="str">
            <v>Largue Pharmacies Ltd</v>
          </cell>
        </row>
        <row r="68">
          <cell r="A68" t="str">
            <v xml:space="preserve">Ferryhill   </v>
          </cell>
          <cell r="B68">
            <v>4130</v>
          </cell>
          <cell r="C68" t="str">
            <v>RWG Healthcare Ltd</v>
          </cell>
        </row>
        <row r="69">
          <cell r="A69" t="str">
            <v xml:space="preserve">Findochty  </v>
          </cell>
          <cell r="B69">
            <v>4089</v>
          </cell>
          <cell r="C69" t="str">
            <v xml:space="preserve">Right Medicine Pharmacy Ltd. </v>
          </cell>
        </row>
        <row r="70">
          <cell r="A70" t="str">
            <v xml:space="preserve">Garden's  </v>
          </cell>
          <cell r="B70">
            <v>4097</v>
          </cell>
          <cell r="C70" t="str">
            <v>Mrs Garden</v>
          </cell>
        </row>
        <row r="71">
          <cell r="A71" t="str">
            <v xml:space="preserve">Gardner Drive  </v>
          </cell>
          <cell r="B71">
            <v>4129</v>
          </cell>
          <cell r="C71" t="str">
            <v>A&amp;L Porter Ltd</v>
          </cell>
        </row>
        <row r="72">
          <cell r="A72" t="str">
            <v xml:space="preserve">Garthdee Pharmacy </v>
          </cell>
          <cell r="B72">
            <v>4153</v>
          </cell>
          <cell r="C72" t="str">
            <v>JMF Healthcare Ltd</v>
          </cell>
        </row>
        <row r="73">
          <cell r="A73" t="str">
            <v>Holburn</v>
          </cell>
          <cell r="B73">
            <v>4133</v>
          </cell>
          <cell r="C73" t="str">
            <v>A&amp;L Porter Ltd</v>
          </cell>
        </row>
        <row r="74">
          <cell r="A74" t="str">
            <v xml:space="preserve">Hopeman  </v>
          </cell>
          <cell r="B74">
            <v>4331</v>
          </cell>
          <cell r="C74" t="str">
            <v>George F Duthie</v>
          </cell>
        </row>
        <row r="75">
          <cell r="A75" t="str">
            <v xml:space="preserve">Insch  </v>
          </cell>
          <cell r="B75">
            <v>4078</v>
          </cell>
          <cell r="C75" t="str">
            <v>Nicholas S Wilson Ltd</v>
          </cell>
        </row>
        <row r="76">
          <cell r="A76" t="str">
            <v>John Ross Ellon</v>
          </cell>
          <cell r="B76">
            <v>4214</v>
          </cell>
          <cell r="C76" t="str">
            <v>John Ross (Chemists) Limited</v>
          </cell>
        </row>
        <row r="77">
          <cell r="A77" t="str">
            <v>John Ross Fyvie</v>
          </cell>
          <cell r="B77">
            <v>4215</v>
          </cell>
          <cell r="C77" t="str">
            <v>John Ross (Chemists) Limited</v>
          </cell>
        </row>
        <row r="78">
          <cell r="A78" t="str">
            <v>John Ross Kintore</v>
          </cell>
          <cell r="B78">
            <v>4291</v>
          </cell>
          <cell r="C78" t="str">
            <v>John Ross (Chemists) Limited</v>
          </cell>
        </row>
        <row r="79">
          <cell r="A79" t="str">
            <v>John Ross Newmachar</v>
          </cell>
          <cell r="B79">
            <v>4332</v>
          </cell>
          <cell r="C79" t="str">
            <v>John Ross (Chemists) Limited</v>
          </cell>
        </row>
        <row r="80">
          <cell r="A80" t="str">
            <v>John Ross Oldmeldrum</v>
          </cell>
          <cell r="B80">
            <v>4327</v>
          </cell>
          <cell r="C80" t="str">
            <v>John Ross (Chemists) Limited</v>
          </cell>
        </row>
        <row r="81">
          <cell r="A81" t="str">
            <v>John Ross Tillydrone</v>
          </cell>
          <cell r="B81">
            <v>4292</v>
          </cell>
          <cell r="C81" t="str">
            <v>John Ross (Chemists) Limited</v>
          </cell>
        </row>
        <row r="82">
          <cell r="A82" t="str">
            <v xml:space="preserve">Kemnay  </v>
          </cell>
          <cell r="B82">
            <v>4306</v>
          </cell>
          <cell r="C82" t="str">
            <v>Kemnay Pharmacy Ltd</v>
          </cell>
        </row>
        <row r="83">
          <cell r="A83" t="str">
            <v xml:space="preserve">Kingswells  </v>
          </cell>
          <cell r="B83">
            <v>4322</v>
          </cell>
          <cell r="C83" t="str">
            <v>KDP (Aberdeen) Limited</v>
          </cell>
        </row>
        <row r="84">
          <cell r="A84" t="str">
            <v xml:space="preserve">Largue  </v>
          </cell>
          <cell r="B84">
            <v>4310</v>
          </cell>
          <cell r="C84" t="str">
            <v>Largue Pharmacies Ltd</v>
          </cell>
        </row>
        <row r="85">
          <cell r="A85" t="str">
            <v>Lewis Rd</v>
          </cell>
          <cell r="B85">
            <v>4079</v>
          </cell>
          <cell r="C85" t="str">
            <v>A&amp;L Porter Ltd</v>
          </cell>
        </row>
        <row r="86">
          <cell r="A86" t="str">
            <v xml:space="preserve">Lhanbryde  </v>
          </cell>
          <cell r="B86">
            <v>4349</v>
          </cell>
          <cell r="C86" t="str">
            <v>Right Medicine Pharmacy Ltd.</v>
          </cell>
        </row>
        <row r="87">
          <cell r="A87" t="str">
            <v>Lloyds 176 Elgin High st.</v>
          </cell>
          <cell r="B87">
            <v>4047</v>
          </cell>
          <cell r="C87" t="str">
            <v>Lloyds Pharmacy Ltd</v>
          </cell>
        </row>
        <row r="88">
          <cell r="A88" t="str">
            <v>Lloyds 48 Elgin High St.</v>
          </cell>
          <cell r="B88">
            <v>4106</v>
          </cell>
          <cell r="C88" t="str">
            <v>Lloyds Pharmacy Ltd</v>
          </cell>
        </row>
        <row r="89">
          <cell r="A89" t="str">
            <v>Lloyds Arnhall</v>
          </cell>
          <cell r="B89">
            <v>4328</v>
          </cell>
          <cell r="C89" t="str">
            <v>Lloyds Pharmacy Ltd</v>
          </cell>
        </row>
        <row r="90">
          <cell r="A90" t="str">
            <v>Lloyds Bucksburn</v>
          </cell>
          <cell r="B90">
            <v>4298</v>
          </cell>
          <cell r="C90" t="str">
            <v>Lloyds Pharmacy Ltd</v>
          </cell>
        </row>
        <row r="91">
          <cell r="A91" t="str">
            <v>Lloyds Cults</v>
          </cell>
          <cell r="B91">
            <v>4043</v>
          </cell>
          <cell r="C91" t="str">
            <v>Lloyds Pharmacy Ltd</v>
          </cell>
        </row>
        <row r="92">
          <cell r="A92" t="str">
            <v>Lloyds Great Northern Rd</v>
          </cell>
          <cell r="B92">
            <v>4107</v>
          </cell>
          <cell r="C92" t="str">
            <v>Lloyds Pharmacy Ltd</v>
          </cell>
        </row>
        <row r="93">
          <cell r="A93" t="str">
            <v>Lloyds Lossiemouth</v>
          </cell>
          <cell r="B93">
            <v>4300</v>
          </cell>
          <cell r="C93" t="str">
            <v>Lloyds Pharmacy Ltd</v>
          </cell>
        </row>
        <row r="94">
          <cell r="A94" t="str">
            <v>Lloyds Lossiemouth</v>
          </cell>
          <cell r="B94">
            <v>4498</v>
          </cell>
          <cell r="C94" t="str">
            <v>Lloyds Pharmacy Ltd</v>
          </cell>
        </row>
        <row r="95">
          <cell r="A95" t="str">
            <v>Lloyds Macduff</v>
          </cell>
          <cell r="B95">
            <v>4299</v>
          </cell>
          <cell r="C95" t="str">
            <v>Lloyds Pharmacy Ltd</v>
          </cell>
        </row>
        <row r="96">
          <cell r="A96" t="str">
            <v>Lloyds Sainsbury</v>
          </cell>
          <cell r="B96">
            <v>4103</v>
          </cell>
          <cell r="C96" t="str">
            <v>Lloyds Pharmacy Ltd</v>
          </cell>
        </row>
        <row r="97">
          <cell r="A97" t="str">
            <v>Lloyds Westhill</v>
          </cell>
          <cell r="B97">
            <v>4108</v>
          </cell>
          <cell r="C97" t="str">
            <v>Lloyds Pharmacy Ltd</v>
          </cell>
        </row>
        <row r="98">
          <cell r="A98" t="str">
            <v>Lossiemouth Pharmacy</v>
          </cell>
          <cell r="B98">
            <v>4493</v>
          </cell>
          <cell r="C98" t="str">
            <v>RMP2 Ltd</v>
          </cell>
        </row>
        <row r="99">
          <cell r="A99" t="str">
            <v>Michie's Banchory</v>
          </cell>
          <cell r="B99">
            <v>4115</v>
          </cell>
          <cell r="C99" t="str">
            <v>Charles Michie</v>
          </cell>
        </row>
        <row r="100">
          <cell r="A100" t="str">
            <v>Michie's Inverbervie</v>
          </cell>
          <cell r="B100">
            <v>4162</v>
          </cell>
          <cell r="C100" t="str">
            <v>Charles Michie</v>
          </cell>
        </row>
        <row r="101">
          <cell r="A101" t="str">
            <v>Michie's Laurencekirk</v>
          </cell>
          <cell r="B101">
            <v>4164</v>
          </cell>
          <cell r="C101" t="str">
            <v>Charles Michie</v>
          </cell>
        </row>
        <row r="102">
          <cell r="A102" t="str">
            <v>Michie's Portlethen</v>
          </cell>
          <cell r="B102">
            <v>4116</v>
          </cell>
          <cell r="C102" t="str">
            <v>Charles Michie</v>
          </cell>
        </row>
        <row r="103">
          <cell r="A103" t="str">
            <v>Michie's Rosemount</v>
          </cell>
          <cell r="B103">
            <v>4170</v>
          </cell>
          <cell r="C103" t="str">
            <v>Charles Michie</v>
          </cell>
        </row>
        <row r="104">
          <cell r="A104" t="str">
            <v>Michie's Stonehaven</v>
          </cell>
          <cell r="B104">
            <v>4168</v>
          </cell>
          <cell r="C104" t="str">
            <v>Charles Michie</v>
          </cell>
        </row>
        <row r="105">
          <cell r="A105" t="str">
            <v>Michie's Union st.</v>
          </cell>
          <cell r="B105">
            <v>4166</v>
          </cell>
          <cell r="C105" t="str">
            <v>Charles Michie</v>
          </cell>
        </row>
        <row r="106">
          <cell r="A106" t="str">
            <v xml:space="preserve">Morrison's  </v>
          </cell>
          <cell r="B106">
            <v>4333</v>
          </cell>
          <cell r="C106" t="str">
            <v>Wm Morrisons supermarket Plc</v>
          </cell>
        </row>
        <row r="107">
          <cell r="A107" t="str">
            <v xml:space="preserve">New Deer  </v>
          </cell>
          <cell r="B107">
            <v>4125</v>
          </cell>
          <cell r="C107" t="str">
            <v>Steven F Webster Ltd</v>
          </cell>
        </row>
        <row r="108">
          <cell r="A108" t="str">
            <v xml:space="preserve">Newtonhill  </v>
          </cell>
          <cell r="B108">
            <v>4111</v>
          </cell>
          <cell r="C108" t="str">
            <v>JMF Healthcare Ltd</v>
          </cell>
        </row>
        <row r="109">
          <cell r="A109" t="str">
            <v>Normac Pharmacy</v>
          </cell>
          <cell r="B109">
            <v>4189</v>
          </cell>
          <cell r="C109" t="str">
            <v>Right Medicine Pharmacy Ltd.</v>
          </cell>
        </row>
        <row r="110">
          <cell r="A110" t="str">
            <v xml:space="preserve">Peterculter </v>
          </cell>
          <cell r="B110">
            <v>4143</v>
          </cell>
          <cell r="C110" t="str">
            <v>Kemnay Pharmacy Ltd</v>
          </cell>
        </row>
        <row r="111">
          <cell r="A111" t="str">
            <v xml:space="preserve">Peterhead HC  </v>
          </cell>
          <cell r="B111">
            <v>4202</v>
          </cell>
          <cell r="C111" t="str">
            <v>Peterhead Health Centre Consortium</v>
          </cell>
        </row>
        <row r="112">
          <cell r="A112" t="str">
            <v>Portknockie Pharmacy</v>
          </cell>
          <cell r="B112">
            <v>4091</v>
          </cell>
          <cell r="C112" t="str">
            <v>Right Medicine Pharmacy Ltd.</v>
          </cell>
        </row>
        <row r="113">
          <cell r="A113" t="str">
            <v xml:space="preserve">Portsoy  </v>
          </cell>
          <cell r="B113">
            <v>4220</v>
          </cell>
          <cell r="C113" t="str">
            <v>W Davidson &amp; Sons Ltd</v>
          </cell>
        </row>
        <row r="114">
          <cell r="A114" t="str">
            <v xml:space="preserve">Rosemount  </v>
          </cell>
          <cell r="B114">
            <v>4071</v>
          </cell>
          <cell r="C114" t="str">
            <v>Mount Street (Aberdeen) Ltd</v>
          </cell>
        </row>
        <row r="115">
          <cell r="A115" t="str">
            <v xml:space="preserve">Rosemount  </v>
          </cell>
          <cell r="B115">
            <v>4071</v>
          </cell>
          <cell r="C115" t="str">
            <v>RWG Healthcare Ltd</v>
          </cell>
        </row>
        <row r="116">
          <cell r="A116" t="str">
            <v xml:space="preserve">Rosemount  </v>
          </cell>
          <cell r="B116">
            <v>4496</v>
          </cell>
          <cell r="C116" t="str">
            <v>RWG Healthcare Ltd</v>
          </cell>
        </row>
        <row r="117">
          <cell r="A117" t="str">
            <v>Rothes Pharmacy</v>
          </cell>
          <cell r="B117">
            <v>4145</v>
          </cell>
          <cell r="C117" t="str">
            <v>Rothes Pharma Ltd</v>
          </cell>
        </row>
        <row r="118">
          <cell r="A118" t="str">
            <v>Rowlands Byron Square</v>
          </cell>
          <cell r="B118">
            <v>4320</v>
          </cell>
          <cell r="C118" t="str">
            <v>L Rowland &amp; Co (Retail) Ltd</v>
          </cell>
        </row>
        <row r="119">
          <cell r="A119" t="str">
            <v>Rowlands City Hospital</v>
          </cell>
          <cell r="B119">
            <v>4318</v>
          </cell>
          <cell r="C119" t="str">
            <v>L Rowland &amp; Co (Retail) Ltd</v>
          </cell>
        </row>
        <row r="120">
          <cell r="A120" t="str">
            <v>Rowlands Cults</v>
          </cell>
          <cell r="B120">
            <v>4316</v>
          </cell>
          <cell r="C120" t="str">
            <v>L Rowland &amp; Co (Retail) Ltd</v>
          </cell>
        </row>
        <row r="121">
          <cell r="A121" t="str">
            <v>Rowlands Ellon</v>
          </cell>
          <cell r="B121">
            <v>4315</v>
          </cell>
          <cell r="C121" t="str">
            <v>L Rowland &amp; Co (Retail) Ltd</v>
          </cell>
        </row>
        <row r="122">
          <cell r="A122" t="str">
            <v>Rowlands George st.</v>
          </cell>
          <cell r="B122">
            <v>4319</v>
          </cell>
          <cell r="C122" t="str">
            <v>L Rowland &amp; Co (Retail) Ltd</v>
          </cell>
        </row>
        <row r="123">
          <cell r="A123" t="str">
            <v>Rowlands Mintlaw</v>
          </cell>
          <cell r="B123">
            <v>4314</v>
          </cell>
          <cell r="C123" t="str">
            <v>L Rowland &amp; Co (Retail) Ltd</v>
          </cell>
        </row>
        <row r="124">
          <cell r="A124" t="str">
            <v>Strachan's Banff</v>
          </cell>
          <cell r="B124">
            <v>4121</v>
          </cell>
          <cell r="C124" t="str">
            <v>Strachan Pharmacy Ltd</v>
          </cell>
        </row>
        <row r="125">
          <cell r="A125" t="str">
            <v>Strachan's Turriff</v>
          </cell>
          <cell r="B125">
            <v>4305</v>
          </cell>
          <cell r="C125" t="str">
            <v>Strachan Pharmacy Ltd</v>
          </cell>
        </row>
        <row r="126">
          <cell r="A126" t="str">
            <v xml:space="preserve">Summerhill  </v>
          </cell>
          <cell r="B126">
            <v>4340</v>
          </cell>
          <cell r="C126" t="str">
            <v>Summerhill Pharmacy Ltd</v>
          </cell>
        </row>
        <row r="127">
          <cell r="A127" t="str">
            <v>Superdrug</v>
          </cell>
          <cell r="B127">
            <v>4193</v>
          </cell>
          <cell r="C127" t="str">
            <v>Superdrug Stores PLC</v>
          </cell>
        </row>
        <row r="128">
          <cell r="A128" t="str">
            <v xml:space="preserve">Tarland  </v>
          </cell>
          <cell r="B128">
            <v>4109</v>
          </cell>
          <cell r="C128" t="str">
            <v>KMS McFarlane Ltd</v>
          </cell>
        </row>
        <row r="129">
          <cell r="A129" t="str">
            <v xml:space="preserve">Tarves </v>
          </cell>
          <cell r="B129">
            <v>4144</v>
          </cell>
          <cell r="C129" t="str">
            <v>Steven F Webster Ltd</v>
          </cell>
        </row>
        <row r="130">
          <cell r="A130" t="str">
            <v>Taylor's Pharmacy</v>
          </cell>
          <cell r="B130">
            <v>4196</v>
          </cell>
          <cell r="C130" t="str">
            <v>Right Medicine Pharmacy Ltd.</v>
          </cell>
        </row>
        <row r="131">
          <cell r="A131" t="str">
            <v>Tesco</v>
          </cell>
          <cell r="B131">
            <v>4256</v>
          </cell>
          <cell r="C131" t="str">
            <v>Tesco Pharmacy Department</v>
          </cell>
        </row>
        <row r="132">
          <cell r="A132" t="str">
            <v>Torphins Pharmacy</v>
          </cell>
          <cell r="B132">
            <v>4021</v>
          </cell>
          <cell r="C132" t="str">
            <v>Mrs Dianne M Muollo</v>
          </cell>
        </row>
        <row r="133">
          <cell r="A133" t="str">
            <v>Webster's Hilton</v>
          </cell>
          <cell r="B133">
            <v>4323</v>
          </cell>
          <cell r="C133" t="str">
            <v>Steven F Webster Ltd</v>
          </cell>
        </row>
        <row r="134">
          <cell r="A134" t="str">
            <v>Webster's King Street</v>
          </cell>
          <cell r="B134">
            <v>4063</v>
          </cell>
          <cell r="C134" t="str">
            <v>Steven F Webster Ltd</v>
          </cell>
        </row>
        <row r="135">
          <cell r="A135" t="str">
            <v>Webster's New Pitsligo</v>
          </cell>
          <cell r="B135">
            <v>4334</v>
          </cell>
          <cell r="C135" t="str">
            <v>Steven F Webster Ltd</v>
          </cell>
        </row>
        <row r="136">
          <cell r="A136" t="str">
            <v>Webster's Peterhead</v>
          </cell>
          <cell r="B136">
            <v>4259</v>
          </cell>
          <cell r="C136" t="str">
            <v>Steven F Webster Ltd</v>
          </cell>
        </row>
        <row r="137">
          <cell r="A137" t="str">
            <v>Webster's Strichen</v>
          </cell>
          <cell r="B137">
            <v>4335</v>
          </cell>
          <cell r="C137" t="str">
            <v>Steven F Webster Ltd</v>
          </cell>
        </row>
        <row r="138">
          <cell r="A138" t="str">
            <v xml:space="preserve">Wellness  </v>
          </cell>
          <cell r="B138">
            <v>4051</v>
          </cell>
          <cell r="C138" t="str">
            <v>Gardens Pharmacy Ltd</v>
          </cell>
        </row>
        <row r="139">
          <cell r="A139" t="str">
            <v>Dickie's Dyce</v>
          </cell>
          <cell r="B139">
            <v>4268</v>
          </cell>
          <cell r="C139" t="str">
            <v>RWP Sub Ltd</v>
          </cell>
        </row>
        <row r="140">
          <cell r="A140" t="str">
            <v>Dickie's Rosemount</v>
          </cell>
          <cell r="B140">
            <v>9703</v>
          </cell>
          <cell r="C140" t="str">
            <v>Denburn Healthcare Ltd</v>
          </cell>
        </row>
        <row r="141">
          <cell r="A141" t="str">
            <v>Dickie's Torry</v>
          </cell>
          <cell r="B141">
            <v>4297</v>
          </cell>
          <cell r="C141" t="str">
            <v>RWP Sub Ltd</v>
          </cell>
        </row>
        <row r="142">
          <cell r="A142" t="str">
            <v>Dickie's Waverley pl.</v>
          </cell>
          <cell r="B142">
            <v>4260</v>
          </cell>
          <cell r="C142" t="str">
            <v>RWP Sub Ltd</v>
          </cell>
        </row>
        <row r="143">
          <cell r="A143" t="str">
            <v>Westhill</v>
          </cell>
          <cell r="B143">
            <v>4067</v>
          </cell>
          <cell r="C143" t="str">
            <v>A&amp;L Porter Ltd</v>
          </cell>
        </row>
        <row r="144">
          <cell r="A144" t="str">
            <v>Arnhall</v>
          </cell>
          <cell r="B144">
            <v>4135</v>
          </cell>
          <cell r="C144" t="str">
            <v>A&amp;L Porter Ltd</v>
          </cell>
        </row>
        <row r="145">
          <cell r="A145" t="str">
            <v>Macduff Pharmacy</v>
          </cell>
          <cell r="B145">
            <v>9702</v>
          </cell>
          <cell r="C145" t="str">
            <v>LP SD ONE HUNDRED FORTY FIVE</v>
          </cell>
        </row>
        <row r="146">
          <cell r="A146" t="str">
            <v>Will Inverurie</v>
          </cell>
          <cell r="B146">
            <v>4317</v>
          </cell>
          <cell r="C146" t="str">
            <v>Will Chemists (Inverurie) Ltd</v>
          </cell>
        </row>
        <row r="147">
          <cell r="A147" t="str">
            <v>Insert above: end of table</v>
          </cell>
          <cell r="B147"/>
          <cell r="C147"/>
        </row>
        <row r="148">
          <cell r="A148"/>
          <cell r="B148"/>
          <cell r="C148"/>
        </row>
        <row r="149">
          <cell r="A149"/>
          <cell r="B149"/>
          <cell r="C149"/>
        </row>
        <row r="150">
          <cell r="A150"/>
          <cell r="B150"/>
          <cell r="C150"/>
        </row>
        <row r="151">
          <cell r="A151"/>
          <cell r="B151"/>
          <cell r="C151"/>
        </row>
      </sheetData>
      <sheetData sheetId="2"/>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ren Box (NHS Grampian)" refreshedDate="44854.488712152779" createdVersion="5" refreshedVersion="5" minRefreshableVersion="3" recordCount="41">
  <cacheSource type="worksheet">
    <worksheetSource ref="A1:Q1" sheet="Closure Data"/>
  </cacheSource>
  <cacheFields count="21">
    <cacheField name="Health Board" numFmtId="0">
      <sharedItems/>
    </cacheField>
    <cacheField name="Date of closure" numFmtId="14">
      <sharedItems containsSemiMixedTypes="0" containsNonDate="0" containsDate="1" containsString="0" minDate="2021-06-29T00:00:00" maxDate="2022-08-07T00:00:00"/>
    </cacheField>
    <cacheField name="Fiscal Qtr" numFmtId="14">
      <sharedItems/>
    </cacheField>
    <cacheField name="Fiscal Yr" numFmtId="165">
      <sharedItems count="2">
        <s v="2021"/>
        <s v="2022"/>
      </sharedItems>
    </cacheField>
    <cacheField name="QTR" numFmtId="14">
      <sharedItems/>
    </cacheField>
    <cacheField name="Month" numFmtId="0">
      <sharedItems/>
    </cacheField>
    <cacheField name="DAY WK" numFmtId="0">
      <sharedItems count="7">
        <s v="Sat"/>
        <s v="Thu"/>
        <s v="Tue"/>
        <s v="Fri"/>
        <s v="Wed"/>
        <s v="Mon"/>
        <s v="Sun"/>
      </sharedItems>
    </cacheField>
    <cacheField name="CP Name" numFmtId="0">
      <sharedItems/>
    </cacheField>
    <cacheField name="Contractor Code" numFmtId="0">
      <sharedItems containsSemiMixedTypes="0" containsString="0" containsNumber="1" containsInteger="1" minValue="4011" maxValue="4333"/>
    </cacheField>
    <cacheField name="Common Name" numFmtId="0">
      <sharedItems count="17">
        <s v="Ms Karen Braithwaite"/>
        <s v="Mount St"/>
        <s v="Asda"/>
        <s v="N S Wilson Ltd"/>
        <s v="Zaq Aberdeen Ltd"/>
        <s v="Boots"/>
        <s v="Davidsons"/>
        <s v="Nicholas S Wilson Ltd"/>
        <s v="Lloyds"/>
        <s v="Morrisons"/>
        <s v="Webster"/>
        <s v="Rowland"/>
        <s v="Tesco"/>
        <s v="Mrs Dianne M Muollo"/>
        <s v="Whitelaw"/>
        <s v="Will"/>
        <e v="#N/A" u="1"/>
      </sharedItems>
    </cacheField>
    <cacheField name="Contractor Code2" numFmtId="0">
      <sharedItems containsSemiMixedTypes="0" containsString="0" containsNumber="1" containsInteger="1" minValue="4011" maxValue="4333"/>
    </cacheField>
    <cacheField name="Pharmacy Name" numFmtId="0">
      <sharedItems/>
    </cacheField>
    <cacheField name="Hours closed (half day, full day, no. hours)" numFmtId="0">
      <sharedItems/>
    </cacheField>
    <cacheField name="Hours Start: Format 00:00" numFmtId="20">
      <sharedItems containsSemiMixedTypes="0" containsNonDate="0" containsDate="1" containsString="0" minDate="1899-12-30T08:00:00" maxDate="1899-12-30T18:00:00"/>
    </cacheField>
    <cacheField name="Hours Finish" numFmtId="20">
      <sharedItems containsSemiMixedTypes="0" containsNonDate="0" containsDate="1" containsString="0" minDate="1899-12-30T09:40:00" maxDate="1899-12-30T21:00:00"/>
    </cacheField>
    <cacheField name="Difference Hrs" numFmtId="0">
      <sharedItems/>
    </cacheField>
    <cacheField name="Diff Mins" numFmtId="0">
      <sharedItems containsSemiMixedTypes="0" containsString="0" containsNumber="1" minValue="39.999999999999936" maxValue="449.99999999999994"/>
    </cacheField>
    <cacheField name="Time range" numFmtId="0">
      <sharedItems/>
    </cacheField>
    <cacheField name="Closure Reason" numFmtId="0">
      <sharedItems count="11">
        <s v="Pharmacist availability (locum unavailable)"/>
        <s v="Pharmacist availability (locum no show)"/>
        <s v="Other (comment) "/>
        <s v="Pharmacist availability (cover pulled)"/>
        <s v="Staff availability (sickness)"/>
        <s v="Staff availability (cover pulled)"/>
        <s v="BCP (workload)"/>
        <s v="Pharmacist availability (sickness)"/>
        <s v="Pharmacist availability (lunch break)"/>
        <s v="BCP (utilities failure)"/>
        <s v="BCP (other - comment)"/>
      </sharedItems>
    </cacheField>
    <cacheField name="Reason for closure" numFmtId="0">
      <sharedItems/>
    </cacheField>
    <cacheField name="COMMENTS_x000a_(e.g. advance notice, post closure, third party notifica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s v="NHSG"/>
    <d v="2021-09-18T00:00:00"/>
    <s v="Q2-2021"/>
    <x v="0"/>
    <s v="Q2"/>
    <s v="Sep-21"/>
    <x v="0"/>
    <s v="Aberlour Pharmacy"/>
    <n v="4093"/>
    <x v="0"/>
    <n v="4093"/>
    <s v="Aberlour"/>
    <s v="0900  -0940"/>
    <d v="1899-12-30T09:00:00"/>
    <d v="1899-12-30T09:40:00"/>
    <s v="0:40"/>
    <n v="39.999999999999936"/>
    <s v="1 to 3 hrs"/>
    <x v="0"/>
    <s v="Locum cancelled at short notice"/>
    <s v="COVID sickness"/>
  </r>
  <r>
    <s v="NHSG"/>
    <d v="2021-11-04T00:00:00"/>
    <s v="Q3-2021"/>
    <x v="0"/>
    <s v="Q3"/>
    <s v="Nov-21"/>
    <x v="1"/>
    <s v="Albyn Pharmacy"/>
    <n v="4119"/>
    <x v="1"/>
    <n v="4119"/>
    <s v="Albyn Pharmacy"/>
    <s v="0900 - 1130"/>
    <d v="1899-12-30T09:00:00"/>
    <d v="1899-12-30T11:30:00"/>
    <s v="2:30"/>
    <n v="150.00000000000003"/>
    <s v="1 to 3 hrs"/>
    <x v="1"/>
    <s v="Locum Cancelled"/>
    <s v="Staff covering Bridge of Don"/>
  </r>
  <r>
    <s v="NHSG"/>
    <d v="2021-06-29T00:00:00"/>
    <s v="Q1-2021"/>
    <x v="0"/>
    <s v="Q1"/>
    <s v="Jun-21"/>
    <x v="2"/>
    <s v="Asda Middleton Park"/>
    <n v="4173"/>
    <x v="2"/>
    <n v="4173"/>
    <s v="Asda Middleton Park"/>
    <s v="1730 - 2100"/>
    <d v="1899-12-30T17:30:00"/>
    <d v="1899-12-30T21:00:00"/>
    <s v="3:30"/>
    <n v="210.00000000000006"/>
    <s v="3 to 5 hrs"/>
    <x v="2"/>
    <s v="Early closing"/>
    <s v="Locum shortage"/>
  </r>
  <r>
    <s v="NHSG"/>
    <d v="2022-07-29T00:00:00"/>
    <s v="Q2-2022"/>
    <x v="1"/>
    <s v="Q2"/>
    <s v="Jul-22"/>
    <x v="3"/>
    <s v="Asda Portlethen"/>
    <n v="4288"/>
    <x v="2"/>
    <n v="4288"/>
    <s v="Asda Portlethen"/>
    <s v="1700 - 2000"/>
    <d v="1899-12-30T17:00:00"/>
    <d v="1899-12-30T20:00:00"/>
    <s v="3:00"/>
    <n v="180"/>
    <s v="3 to 5 hrs"/>
    <x v="3"/>
    <s v="Staff shortage"/>
    <s v="Email report provided in advance on same day and full report answers were provided."/>
  </r>
  <r>
    <s v="NHSG"/>
    <d v="2022-06-07T00:00:00"/>
    <s v="Q1-2022"/>
    <x v="1"/>
    <s v="Q1"/>
    <s v="Jun-22"/>
    <x v="2"/>
    <s v="B A Christie Pharmacy"/>
    <n v="4080"/>
    <x v="3"/>
    <n v="4080"/>
    <s v="BA Christie Bucksburn"/>
    <s v="0900 - 1400"/>
    <d v="1899-12-30T09:00:00"/>
    <d v="1899-12-30T14:00:00"/>
    <s v="5:00"/>
    <n v="300.00000000000006"/>
    <s v="5 to 7 hrs"/>
    <x v="4"/>
    <s v="Staff shortage"/>
    <s v="Cover not found"/>
  </r>
  <r>
    <s v="NHSG"/>
    <d v="2022-02-18T00:00:00"/>
    <s v="Q4-2021"/>
    <x v="1"/>
    <s v="Q4"/>
    <s v="Feb-22"/>
    <x v="3"/>
    <s v="Blackburn Pharmacy"/>
    <n v="4019"/>
    <x v="4"/>
    <n v="4019"/>
    <s v="Blackburn"/>
    <s v="1630 - 1730"/>
    <d v="1899-12-30T16:30:00"/>
    <d v="1899-12-30T17:30:00"/>
    <s v="1:00"/>
    <n v="59.999999999999943"/>
    <s v="1 to 3 hrs"/>
    <x v="2"/>
    <s v="Bad Weather"/>
    <s v="Notified late"/>
  </r>
  <r>
    <s v="NHSG"/>
    <d v="2022-06-11T00:00:00"/>
    <s v="Q1-2022"/>
    <x v="1"/>
    <s v="Q1"/>
    <s v="Jun-22"/>
    <x v="0"/>
    <s v="Boots Scotstown"/>
    <n v="4304"/>
    <x v="5"/>
    <n v="4304"/>
    <s v="Boots Bridge of Don"/>
    <s v="0900 - 1230"/>
    <d v="1899-12-30T09:00:00"/>
    <d v="1899-12-30T12:30:00"/>
    <s v="3:30"/>
    <n v="210.00000000000006"/>
    <s v="3 to 5 hrs"/>
    <x v="5"/>
    <s v="Staff shortage"/>
    <s v="staff shortages"/>
  </r>
  <r>
    <s v="NHSG"/>
    <d v="2022-06-14T00:00:00"/>
    <s v="Q1-2022"/>
    <x v="1"/>
    <s v="Q1"/>
    <s v="Jun-22"/>
    <x v="2"/>
    <s v="Boots Dyce"/>
    <n v="4013"/>
    <x v="5"/>
    <n v="4013"/>
    <s v="Boots Dyce"/>
    <s v="0900 - 1330"/>
    <d v="1899-12-30T09:00:00"/>
    <d v="1899-12-30T13:30:00"/>
    <s v="4:30"/>
    <n v="270"/>
    <s v="3 to 5 hrs"/>
    <x v="5"/>
    <s v="Staff shortage"/>
    <s v="Covering buddy pharmacy"/>
  </r>
  <r>
    <s v="NHSG"/>
    <d v="2022-03-16T00:00:00"/>
    <s v="Q4-2021"/>
    <x v="1"/>
    <s v="Q4"/>
    <s v="Mar-22"/>
    <x v="4"/>
    <s v="Boots Garthdee"/>
    <n v="4313"/>
    <x v="5"/>
    <n v="4313"/>
    <s v="Boots Garthdee"/>
    <s v="1700 - 2000"/>
    <d v="1899-12-30T17:00:00"/>
    <d v="1899-12-30T20:00:00"/>
    <s v="3:00"/>
    <n v="180"/>
    <s v="3 to 5 hrs"/>
    <x v="0"/>
    <s v="Staff shortage"/>
    <s v="A decision was made to closed the pharmacy between 1.30 and 2.30pm today due to staff shortages."/>
  </r>
  <r>
    <s v="NHSG"/>
    <d v="2022-08-06T00:00:00"/>
    <s v="Q2-2022"/>
    <x v="1"/>
    <s v="Q2"/>
    <s v="Aug-22"/>
    <x v="0"/>
    <s v="Boots Inverurie"/>
    <n v="4011"/>
    <x v="5"/>
    <n v="4011"/>
    <s v="Boots Inverurie"/>
    <s v="1500 - 1730"/>
    <d v="1899-12-30T15:00:00"/>
    <d v="1899-12-30T17:30:00"/>
    <s v="2:30"/>
    <n v="149.99999999999994"/>
    <s v="1 to 3 hrs"/>
    <x v="4"/>
    <s v="Staff sickness"/>
    <s v="Misreported and not received"/>
  </r>
  <r>
    <s v="NHSG"/>
    <d v="2021-10-18T00:00:00"/>
    <s v="Q3-2021"/>
    <x v="0"/>
    <s v="Q3"/>
    <s v="Oct-21"/>
    <x v="5"/>
    <s v="Boots Mannofield"/>
    <n v="4018"/>
    <x v="5"/>
    <n v="4018"/>
    <s v="Boots Mannofield"/>
    <s v="0900 - 1400"/>
    <d v="1899-12-30T09:00:00"/>
    <d v="1899-12-30T14:00:00"/>
    <s v="5:00"/>
    <n v="300.00000000000006"/>
    <s v="5 to 7 hrs"/>
    <x v="4"/>
    <s v="Sickness"/>
    <s v="Cover not found"/>
  </r>
  <r>
    <s v="NHSG"/>
    <d v="2022-03-19T00:00:00"/>
    <s v="Q4-2021"/>
    <x v="1"/>
    <s v="Q4"/>
    <s v="Mar-22"/>
    <x v="0"/>
    <s v="Boots Peterhead"/>
    <n v="4022"/>
    <x v="5"/>
    <n v="4022"/>
    <s v="Boots Peterhead"/>
    <s v="1300 - 1700"/>
    <d v="1899-12-30T13:00:00"/>
    <d v="1899-12-30T17:00:00"/>
    <s v="4:00"/>
    <n v="240.00000000000011"/>
    <s v="3 to 5 hrs"/>
    <x v="3"/>
    <s v="Covering Fraserburgh"/>
    <s v="Great Northern Road we had a part closure with Bucksburn, to reduce impact on our customers we arranged a partial closure with Br 4298 so, the Pharmacist could attend and complete urgent RX's That are due for collection - Customer have been contacted by the Branch colleagues and notices clearly displayed to advise of amended opening times &amp; to the nearest pharmacy"/>
  </r>
  <r>
    <s v="NHSG"/>
    <d v="2022-03-18T00:00:00"/>
    <s v="Q4-2021"/>
    <x v="1"/>
    <s v="Q4"/>
    <s v="Mar-22"/>
    <x v="3"/>
    <s v="Boots Turriff"/>
    <n v="4061"/>
    <x v="5"/>
    <n v="4061"/>
    <s v="Boots Turriff"/>
    <s v="1630 - 1730"/>
    <d v="1899-12-30T16:30:00"/>
    <d v="1899-12-30T17:30:00"/>
    <s v="1:00"/>
    <n v="59.999999999999943"/>
    <s v="1 to 3 hrs"/>
    <x v="0"/>
    <s v="Staff shortage"/>
    <s v="Locum did not turn up"/>
  </r>
  <r>
    <s v="NHSG"/>
    <d v="2022-05-30T00:00:00"/>
    <s v="Q1-2022"/>
    <x v="1"/>
    <s v="Q1"/>
    <s v="May-22"/>
    <x v="5"/>
    <s v="Davidson's Ballater"/>
    <n v="4056"/>
    <x v="6"/>
    <n v="4056"/>
    <s v="Davidsons Ballater"/>
    <s v="1300 - 1700"/>
    <d v="1899-12-30T13:00:00"/>
    <d v="1899-12-30T17:00:00"/>
    <s v="4:00"/>
    <n v="240.00000000000011"/>
    <s v="3 to 5 hrs"/>
    <x v="0"/>
    <s v="Staff shortage"/>
    <s v="staff shortages due ot covid"/>
  </r>
  <r>
    <s v="NHSG"/>
    <d v="2022-02-18T00:00:00"/>
    <s v="Q4-2021"/>
    <x v="1"/>
    <s v="Q4"/>
    <s v="Feb-22"/>
    <x v="3"/>
    <s v="Davidson's Ballater"/>
    <n v="4056"/>
    <x v="6"/>
    <n v="4056"/>
    <s v="Davidsons Ballater"/>
    <s v="1500 - 1700"/>
    <d v="1899-12-30T15:00:00"/>
    <d v="1899-12-30T17:00:00"/>
    <s v="2:00"/>
    <n v="120.00000000000006"/>
    <s v="1 to 3 hrs"/>
    <x v="2"/>
    <s v="Bad Weather"/>
    <s v="Reduced hours application"/>
  </r>
  <r>
    <s v="NHSG"/>
    <d v="2022-02-18T00:00:00"/>
    <s v="Q4-2021"/>
    <x v="1"/>
    <s v="Q4"/>
    <s v="Feb-22"/>
    <x v="3"/>
    <s v="Insch Pharmacy"/>
    <n v="4078"/>
    <x v="7"/>
    <n v="4078"/>
    <s v="Insch Pharmacy"/>
    <s v="0900 - 1100"/>
    <d v="1899-12-30T09:00:00"/>
    <d v="1899-12-30T11:00:00"/>
    <s v="2:00"/>
    <n v="119.99999999999997"/>
    <s v="1 to 3 hrs"/>
    <x v="4"/>
    <s v="COVID Case"/>
    <s v="Staff covering Dyce"/>
  </r>
  <r>
    <s v="NHSG"/>
    <d v="2021-11-15T00:00:00"/>
    <s v="Q3-2021"/>
    <x v="0"/>
    <s v="Q3"/>
    <s v="Nov-21"/>
    <x v="5"/>
    <s v="Insch Pharmacy"/>
    <n v="4078"/>
    <x v="7"/>
    <n v="4078"/>
    <s v="Insch Pharmacy"/>
    <s v="1300 - 1730"/>
    <d v="1899-12-30T13:00:00"/>
    <d v="1899-12-30T17:30:00"/>
    <s v="4:30"/>
    <n v="270"/>
    <s v="3 to 5 hrs"/>
    <x v="2"/>
    <s v="Bad Weather"/>
    <s v="Due to sickness absence at Macduff. Staff cover"/>
  </r>
  <r>
    <s v="NHSG"/>
    <d v="2022-07-20T00:00:00"/>
    <s v="Q2-2022"/>
    <x v="1"/>
    <s v="Q2"/>
    <s v="Jul-22"/>
    <x v="4"/>
    <s v="Lloyds Berryden"/>
    <n v="4103"/>
    <x v="8"/>
    <n v="4103"/>
    <s v="Lloyds Berryden"/>
    <s v="0800 - 1000"/>
    <d v="1899-12-30T08:00:00"/>
    <d v="1899-12-30T10:00:00"/>
    <s v="2:00"/>
    <n v="120.00000000000006"/>
    <s v="1 to 3 hrs"/>
    <x v="3"/>
    <s v="Staff shortage"/>
    <s v="Replacement found. Notice provided on the Monday"/>
  </r>
  <r>
    <s v="NHSG"/>
    <d v="2022-06-28T00:00:00"/>
    <s v="Q1-2022"/>
    <x v="1"/>
    <s v="Q1"/>
    <s v="Jun-22"/>
    <x v="2"/>
    <s v="Lloyds Berryden"/>
    <n v="4103"/>
    <x v="8"/>
    <n v="4103"/>
    <s v="Lloyds Berryden"/>
    <s v="0800 - 1300"/>
    <d v="1899-12-30T08:00:00"/>
    <d v="1899-12-30T13:00:00"/>
    <s v="5:00"/>
    <n v="300"/>
    <s v="5 to 7 hrs"/>
    <x v="1"/>
    <s v="Staff shortage"/>
    <s v="Phamacist identified as close contact, PCR required. Cover in place from Rosemount"/>
  </r>
  <r>
    <s v="NHSG"/>
    <d v="2022-05-04T00:00:00"/>
    <s v="Q1-2022"/>
    <x v="1"/>
    <s v="Q1"/>
    <s v="May-22"/>
    <x v="4"/>
    <s v="Lloyds 48 Elgin High St."/>
    <n v="4106"/>
    <x v="8"/>
    <n v="4106"/>
    <s v="Lloyds Elgin "/>
    <s v="0845 - 1000"/>
    <d v="1899-12-30T08:45:00"/>
    <d v="1899-12-30T10:00:00"/>
    <s v="1:15"/>
    <n v="75.000000000000057"/>
    <s v="1 to 3 hrs"/>
    <x v="0"/>
    <s v="No cover found"/>
    <s v="Due to holidays and cover not being arranged"/>
  </r>
  <r>
    <s v="NHSG"/>
    <d v="2022-07-08T00:00:00"/>
    <s v="Q2-2022"/>
    <x v="1"/>
    <s v="Q2"/>
    <s v="Jul-22"/>
    <x v="3"/>
    <s v="Lloyds 48 Elgin High St."/>
    <n v="4106"/>
    <x v="8"/>
    <n v="4106"/>
    <s v="Lloyds Elgin "/>
    <s v="1000 - 1730"/>
    <d v="1899-12-30T10:00:00"/>
    <d v="1899-12-30T17:30:00"/>
    <s v="7:30"/>
    <n v="449.99999999999994"/>
    <s v="Over 7 hrs"/>
    <x v="6"/>
    <s v="Staff shortage"/>
    <s v="Cover in place for PM"/>
  </r>
  <r>
    <s v="NHSG"/>
    <d v="2022-01-19T00:00:00"/>
    <s v="Q4-2021"/>
    <x v="1"/>
    <s v="Q4"/>
    <s v="Jan-22"/>
    <x v="4"/>
    <s v="Lloyds 48 Elgin High St."/>
    <n v="4106"/>
    <x v="8"/>
    <n v="4106"/>
    <s v="Lloyds Elgin "/>
    <s v="1300 - 1730"/>
    <d v="1899-12-30T13:00:00"/>
    <d v="1899-12-30T17:30:00"/>
    <s v="4:30"/>
    <n v="270"/>
    <s v="3 to 5 hrs"/>
    <x v="3"/>
    <s v="Staff shortage"/>
    <s v="Lack of cover, closing 1300 to assist CC4328"/>
  </r>
  <r>
    <s v="NHSG"/>
    <d v="2022-08-06T00:00:00"/>
    <s v="Q2-2022"/>
    <x v="1"/>
    <s v="Q2"/>
    <s v="Aug-22"/>
    <x v="0"/>
    <s v="Lloyds 176 Elgin High st."/>
    <n v="4047"/>
    <x v="8"/>
    <n v="4047"/>
    <s v="Lloyds Elgin West"/>
    <s v="0900 - 1300"/>
    <d v="1899-12-30T09:00:00"/>
    <d v="1899-12-30T13:00:00"/>
    <s v="4:00"/>
    <n v="239.99999999999994"/>
    <s v="3 to 5 hrs"/>
    <x v="7"/>
    <s v="Staff shortage"/>
    <s v="Noping to reopen at 2pm, no update was received."/>
  </r>
  <r>
    <s v="NHSG"/>
    <d v="2022-01-24T00:00:00"/>
    <s v="Q4-2021"/>
    <x v="1"/>
    <s v="Q4"/>
    <s v="Jan-22"/>
    <x v="5"/>
    <s v="Lloyds Lossiemouth"/>
    <n v="4300"/>
    <x v="8"/>
    <n v="4300"/>
    <s v="Lloyds Lossiemouth"/>
    <s v="1315 - 1800"/>
    <d v="1899-12-30T13:15:00"/>
    <d v="1899-12-30T18:00:00"/>
    <s v="4:45"/>
    <n v="284.99999999999994"/>
    <s v="3 to 5 hrs"/>
    <x v="4"/>
    <s v="Partial closure"/>
    <s v="Reopened at 11am"/>
  </r>
  <r>
    <s v="NHSG"/>
    <d v="2022-07-02T00:00:00"/>
    <s v="Q2-2022"/>
    <x v="1"/>
    <s v="Q2"/>
    <s v="Jul-22"/>
    <x v="0"/>
    <s v="Lloyds Westhill"/>
    <n v="4108"/>
    <x v="8"/>
    <n v="4108"/>
    <s v="Lloyds Westhill Shopping Centre"/>
    <s v="0900 - 1100"/>
    <d v="1899-12-30T09:00:00"/>
    <d v="1899-12-30T11:00:00"/>
    <s v="2:00"/>
    <n v="119.99999999999997"/>
    <s v="1 to 3 hrs"/>
    <x v="4"/>
    <s v="Sickness"/>
    <s v="Weather conditions"/>
  </r>
  <r>
    <s v="NHSG"/>
    <d v="2021-12-06T00:00:00"/>
    <s v="Q3-2021"/>
    <x v="0"/>
    <s v="Q3"/>
    <s v="Dec-21"/>
    <x v="5"/>
    <s v="Lloyds Westhill"/>
    <n v="4108"/>
    <x v="8"/>
    <n v="4108"/>
    <s v="Lloyds Westhill Shopping Centre"/>
    <s v="1300 - 1400"/>
    <d v="1899-12-30T12:00:00"/>
    <d v="1899-12-30T13:00:00"/>
    <s v="1:00"/>
    <n v="59.999999999999943"/>
    <s v="1 to 3 hrs"/>
    <x v="8"/>
    <s v="Lunch Break"/>
    <s v="Closed at 10am to work behind closed doors"/>
  </r>
  <r>
    <s v="NHSG"/>
    <d v="2022-07-26T00:00:00"/>
    <s v="Q2-2022"/>
    <x v="1"/>
    <s v="Q2"/>
    <s v="Jul-22"/>
    <x v="2"/>
    <s v="Lloyds Westhill"/>
    <n v="4108"/>
    <x v="8"/>
    <n v="4108"/>
    <s v="Lloyds Westhill Shopping Centre"/>
    <s v="1700 - 1800"/>
    <d v="1899-12-30T17:00:00"/>
    <d v="1899-12-30T18:00:00"/>
    <s v="1:00"/>
    <n v="59.999999999999943"/>
    <s v="1 to 3 hrs"/>
    <x v="6"/>
    <s v="Workload catch up"/>
    <s v="Affects of storm arwen"/>
  </r>
  <r>
    <s v="NHSG"/>
    <d v="2021-09-24T00:00:00"/>
    <s v="Q2-2021"/>
    <x v="0"/>
    <s v="Q2"/>
    <s v="Sep-21"/>
    <x v="3"/>
    <s v="Lloyds Westhill"/>
    <n v="4108"/>
    <x v="8"/>
    <n v="4108"/>
    <s v="Lloyds Westhill Shopping Centre"/>
    <s v="Closed 1300-1400"/>
    <d v="1899-12-30T12:00:00"/>
    <d v="1899-12-30T13:00:00"/>
    <s v="1:00"/>
    <n v="59.999999999999943"/>
    <s v="1 to 3 hrs"/>
    <x v="5"/>
    <s v="Lack of cover"/>
    <s v="Report received following week"/>
  </r>
  <r>
    <s v="NHSG"/>
    <d v="2022-01-13T00:00:00"/>
    <s v="Q4-2021"/>
    <x v="1"/>
    <s v="Q4"/>
    <s v="Jan-22"/>
    <x v="1"/>
    <s v="Lloyds Berryden"/>
    <n v="4103"/>
    <x v="8"/>
    <n v="4103"/>
    <s v="Lloyds, Berryden"/>
    <s v="0800 - 1400"/>
    <d v="1899-12-30T08:00:00"/>
    <d v="1899-12-30T14:00:00"/>
    <s v="6:00"/>
    <n v="360.00000000000006"/>
    <s v="5 to 7 hrs"/>
    <x v="4"/>
    <s v="Staff sickness"/>
    <s v="Reopened at 11.30am"/>
  </r>
  <r>
    <s v="NHSG"/>
    <d v="2022-05-18T00:00:00"/>
    <s v="Q1-2022"/>
    <x v="1"/>
    <s v="Q1"/>
    <s v="May-22"/>
    <x v="4"/>
    <s v="Lloyds Arnhall"/>
    <n v="4328"/>
    <x v="8"/>
    <n v="4328"/>
    <s v="Lloyds, Skene Medical"/>
    <s v="1200 - 1400"/>
    <d v="1899-12-30T12:00:00"/>
    <d v="1899-12-30T14:00:00"/>
    <s v="2:00"/>
    <n v="120.00000000000006"/>
    <s v="1 to 3 hrs"/>
    <x v="6"/>
    <s v="Rest and Catch up"/>
    <s v="Same day notice. To reduce impact on our customers we arranged a partial closure with Br4047 : so, the Pharmacist could attend and complete urgent RX's That are due for collection - Customer have been contacted by the Branch colleagues and notices clearly displayed to advise of amended opening times &amp; to the nearest pharmacy"/>
  </r>
  <r>
    <s v="NHSG"/>
    <d v="2022-03-07T00:00:00"/>
    <s v="Q4-2021"/>
    <x v="1"/>
    <s v="Q4"/>
    <s v="Mar-22"/>
    <x v="5"/>
    <s v="Lloyds Arnhall"/>
    <n v="4328"/>
    <x v="8"/>
    <n v="4328"/>
    <s v="Lloyds, Skene Medical"/>
    <s v="1700 - 1800"/>
    <d v="1899-12-30T17:00:00"/>
    <d v="1899-12-30T18:00:00"/>
    <s v="1:00"/>
    <n v="59.999999999999943"/>
    <s v="1 to 3 hrs"/>
    <x v="2"/>
    <s v="Reduced Hours"/>
    <s v="Report received 1pm same day"/>
  </r>
  <r>
    <s v="NHSG"/>
    <d v="2022-04-10T00:00:00"/>
    <s v="Q1-2022"/>
    <x v="1"/>
    <s v="Q1"/>
    <s v="Apr-22"/>
    <x v="6"/>
    <s v="Morrisons Pharmacy"/>
    <n v="4333"/>
    <x v="9"/>
    <n v="4333"/>
    <s v="Morrisons"/>
    <s v="1330 - 1500"/>
    <d v="1899-12-30T13:30:00"/>
    <d v="1899-12-30T15:00:00"/>
    <s v="1:30"/>
    <n v="90"/>
    <s v="1 to 3 hrs"/>
    <x v="1"/>
    <s v="Staff shortage"/>
    <s v="Berryden in Sainsbury was closed today from 8am – 2pm due to Colleague sickness this morning. Alternative cover was found and branch opened to customer from 2pm onwards. Staff was still present at the branch to meet and great the customers. Sign post was also there to make the customers aware and direct them to the nearest pharmacy."/>
  </r>
  <r>
    <s v="NHSG"/>
    <d v="2022-03-21T00:00:00"/>
    <s v="Q4-2021"/>
    <x v="1"/>
    <s v="Q4"/>
    <s v="Mar-22"/>
    <x v="5"/>
    <s v="Morrisons Pharmacy"/>
    <n v="4333"/>
    <x v="9"/>
    <n v="4333"/>
    <s v="Morrisons"/>
    <s v="1800 - 2000"/>
    <d v="1899-12-30T18:00:00"/>
    <d v="1899-12-30T20:00:00"/>
    <s v="2:00"/>
    <n v="120.00000000000006"/>
    <s v="1 to 3 hrs"/>
    <x v="0"/>
    <s v="Cover not found"/>
    <s v="Affects of storm arwen"/>
  </r>
  <r>
    <s v="NHSG"/>
    <d v="2021-11-27T00:00:00"/>
    <s v="Q3-2021"/>
    <x v="0"/>
    <s v="Q3"/>
    <s v="Nov-21"/>
    <x v="0"/>
    <s v="New Deer Pharmacy"/>
    <n v="4125"/>
    <x v="10"/>
    <n v="4125"/>
    <s v="New Deer"/>
    <s v="1100 - 1300"/>
    <d v="1899-12-30T11:00:00"/>
    <d v="1899-12-30T13:00:00"/>
    <s v="2:00"/>
    <n v="119.99999999999997"/>
    <s v="1 to 3 hrs"/>
    <x v="9"/>
    <s v="Power Outage"/>
    <s v="Part closure arranged with branch 6828. Notification received 4 days after incident"/>
  </r>
  <r>
    <s v="NHSG"/>
    <d v="2022-07-12T00:00:00"/>
    <s v="Q2-2022"/>
    <x v="1"/>
    <s v="Q2"/>
    <s v="Jul-22"/>
    <x v="2"/>
    <s v="Rowlands Cults"/>
    <n v="4316"/>
    <x v="11"/>
    <n v="4316"/>
    <s v="Rowlands Cults"/>
    <s v="0900 - 1500"/>
    <d v="1899-12-30T09:00:00"/>
    <d v="1899-12-30T15:00:00"/>
    <s v="6:00"/>
    <n v="360"/>
    <s v="5 to 7 hrs"/>
    <x v="1"/>
    <s v="Locum pharmacist cancelled at short notice.   Locum not arrived and unable to make contact."/>
    <s v="Cover not found"/>
  </r>
  <r>
    <s v="NHSG"/>
    <d v="2022-01-26T00:00:00"/>
    <s v="Q4-2021"/>
    <x v="1"/>
    <s v="Q4"/>
    <s v="Jan-22"/>
    <x v="4"/>
    <s v="Rowlands Mintlaw"/>
    <n v="4314"/>
    <x v="11"/>
    <n v="4314"/>
    <s v="Rowlands Mintlaw"/>
    <s v="0900 - 1000"/>
    <d v="1899-12-30T09:00:00"/>
    <d v="1899-12-30T10:00:00"/>
    <s v="1:00"/>
    <n v="60.000000000000028"/>
    <s v="1 to 3 hrs"/>
    <x v="10"/>
    <s v="Business Continuity. Staff shortages"/>
    <s v="Weather conditions"/>
  </r>
  <r>
    <s v="NHSG"/>
    <d v="2021-07-20T00:00:00"/>
    <s v="Q2-2021"/>
    <x v="0"/>
    <s v="Q2"/>
    <s v="Jul-21"/>
    <x v="2"/>
    <s v="Rowlands City Hospital"/>
    <n v="4318"/>
    <x v="11"/>
    <n v="4318"/>
    <s v="Rowlands, Park Road"/>
    <s v="1330 - 1430"/>
    <d v="1899-12-30T13:30:00"/>
    <d v="1899-12-30T14:30:00"/>
    <s v="1:00"/>
    <n v="59.999999999999943"/>
    <s v="1 to 3 hrs"/>
    <x v="6"/>
    <s v="Business Continuity"/>
    <s v="Workload volume and system speed"/>
  </r>
  <r>
    <s v="NHSG"/>
    <d v="2021-11-20T00:00:00"/>
    <s v="Q3-2021"/>
    <x v="0"/>
    <s v="Q3"/>
    <s v="Nov-21"/>
    <x v="0"/>
    <s v="Tesco Pharmacy BOD"/>
    <n v="4256"/>
    <x v="12"/>
    <n v="4256"/>
    <s v="Tesco Danestone"/>
    <s v="0900 - 1200"/>
    <d v="1899-12-30T09:00:00"/>
    <d v="1899-12-30T12:00:00"/>
    <s v="3:00"/>
    <n v="180"/>
    <s v="3 to 5 hrs"/>
    <x v="0"/>
    <s v="Cover not found"/>
    <s v="Cover not found"/>
  </r>
  <r>
    <s v="NHSG"/>
    <d v="2021-11-30T00:00:00"/>
    <s v="Q3-2021"/>
    <x v="0"/>
    <s v="Q3"/>
    <s v="Nov-21"/>
    <x v="2"/>
    <s v="Torphins Pharmacy"/>
    <n v="4021"/>
    <x v="13"/>
    <n v="4021"/>
    <s v="Torphins Pharmacy"/>
    <s v="1000 - 1730"/>
    <d v="1899-12-30T10:00:00"/>
    <d v="1899-12-30T17:30:00"/>
    <s v="7:30"/>
    <n v="449.99999999999994"/>
    <s v="Over 7 hrs"/>
    <x v="9"/>
    <s v="Power Outage"/>
    <s v="Locum no show"/>
  </r>
  <r>
    <s v="NHSG"/>
    <d v="2022-07-19T00:00:00"/>
    <s v="Q2-2022"/>
    <x v="1"/>
    <s v="Q2"/>
    <s v="Jul-22"/>
    <x v="2"/>
    <s v="Whitelaw's Waverley pl."/>
    <n v="4260"/>
    <x v="14"/>
    <n v="4260"/>
    <s v="Whitelaws Waverley"/>
    <s v="1300 - 1800"/>
    <d v="1899-12-30T13:00:00"/>
    <d v="1899-12-30T18:00:00"/>
    <s v="5:00"/>
    <n v="300.00000000000006"/>
    <s v="5 to 7 hrs"/>
    <x v="0"/>
    <s v="Staff shortage"/>
    <s v="Unauthorised lunch break every day since 26th July"/>
  </r>
  <r>
    <s v="NHSG"/>
    <d v="2021-10-05T00:00:00"/>
    <s v="Q3-2021"/>
    <x v="0"/>
    <s v="Q3"/>
    <s v="Oct-21"/>
    <x v="2"/>
    <s v="Burghmuir Pharmacy INV"/>
    <n v="4261"/>
    <x v="15"/>
    <n v="4261"/>
    <s v="Wills Burghmuir"/>
    <s v="1000 - 1730"/>
    <d v="1899-12-30T10:00:00"/>
    <d v="1899-12-30T17:30:00"/>
    <s v="7:30"/>
    <n v="449.99999999999994"/>
    <s v="Over 7 hrs"/>
    <x v="7"/>
    <s v="COVID Case"/>
    <s v="Locum cancelle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5:D28" firstHeaderRow="1" firstDataRow="2" firstDataCol="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2">
    <i>
      <x/>
    </i>
    <i>
      <x v="1"/>
    </i>
    <i>
      <x v="2"/>
    </i>
    <i>
      <x v="3"/>
    </i>
    <i>
      <x v="4"/>
    </i>
    <i>
      <x v="5"/>
    </i>
    <i>
      <x v="6"/>
    </i>
    <i>
      <x v="7"/>
    </i>
    <i>
      <x v="8"/>
    </i>
    <i>
      <x v="9"/>
    </i>
    <i>
      <x v="10"/>
    </i>
    <i t="grand">
      <x/>
    </i>
  </rowItems>
  <colFields count="1">
    <field x="3"/>
  </colFields>
  <colItems count="3">
    <i>
      <x/>
    </i>
    <i>
      <x v="1"/>
    </i>
    <i t="grand">
      <x/>
    </i>
  </colItems>
  <dataFields count="1">
    <dataField name="Count of Contractor Code" fld="8" subtotal="count" baseField="0" baseItem="0"/>
  </dataFields>
  <formats count="3">
    <format dxfId="2">
      <pivotArea outline="0" collapsedLevelsAreSubtotals="1"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D12" firstHeaderRow="1" firstDataRow="2" firstDataCol="1"/>
  <pivotFields count="21">
    <pivotField showAll="0"/>
    <pivotField numFmtId="14" showAll="0"/>
    <pivotField showAll="0"/>
    <pivotField axis="axisCol" showAll="0">
      <items count="3">
        <item x="0"/>
        <item x="1"/>
        <item t="default"/>
      </items>
    </pivotField>
    <pivotField showAll="0"/>
    <pivotField showAll="0"/>
    <pivotField axis="axisRow" showAll="0">
      <items count="8">
        <item x="5"/>
        <item x="2"/>
        <item x="4"/>
        <item x="1"/>
        <item x="3"/>
        <item x="0"/>
        <item x="6"/>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8">
    <i>
      <x/>
    </i>
    <i>
      <x v="1"/>
    </i>
    <i>
      <x v="2"/>
    </i>
    <i>
      <x v="3"/>
    </i>
    <i>
      <x v="4"/>
    </i>
    <i>
      <x v="5"/>
    </i>
    <i>
      <x v="6"/>
    </i>
    <i t="grand">
      <x/>
    </i>
  </rowItems>
  <colFields count="1">
    <field x="3"/>
  </colFields>
  <colItems count="3">
    <i>
      <x/>
    </i>
    <i>
      <x v="1"/>
    </i>
    <i t="grand">
      <x/>
    </i>
  </colItems>
  <dataFields count="1">
    <dataField name="Count of Contractor Code" fld="8" subtotal="count" baseField="0" baseItem="0"/>
  </dataFields>
  <formats count="3">
    <format dxfId="5">
      <pivotArea outline="0" collapsedLevelsAreSubtotals="1" fieldPosition="0"/>
    </format>
    <format dxfId="4">
      <pivotArea dataOnly="0" labelOnly="1" fieldPosition="0">
        <references count="1">
          <reference field="3" count="0"/>
        </references>
      </pivotArea>
    </format>
    <format dxfId="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olHeaderCaption="YEAR">
  <location ref="H3:K14" firstHeaderRow="1" firstDataRow="2" firstDataCol="1" rowPageCount="1" colPageCount="1"/>
  <pivotFields count="21">
    <pivotField showAll="0"/>
    <pivotField numFmtId="14" showAll="0"/>
    <pivotField showAll="0"/>
    <pivotField axis="axisCol" showAll="0">
      <items count="3">
        <item x="0"/>
        <item x="1"/>
        <item t="default"/>
      </items>
    </pivotField>
    <pivotField showAll="0"/>
    <pivotField showAll="0"/>
    <pivotField showAll="0"/>
    <pivotField showAll="0"/>
    <pivotField dataField="1" showAll="0"/>
    <pivotField axis="axisPage" showAll="0">
      <items count="18">
        <item x="2"/>
        <item x="5"/>
        <item x="6"/>
        <item x="8"/>
        <item x="9"/>
        <item x="1"/>
        <item x="13"/>
        <item x="0"/>
        <item x="3"/>
        <item x="7"/>
        <item x="11"/>
        <item x="12"/>
        <item x="10"/>
        <item x="14"/>
        <item x="15"/>
        <item x="4"/>
        <item m="1" x="16"/>
        <item t="default"/>
      </items>
    </pivotField>
    <pivotField showAll="0"/>
    <pivotField showAll="0"/>
    <pivotField showAll="0"/>
    <pivotField showAll="0"/>
    <pivotField showAll="0"/>
    <pivotField showAll="0"/>
    <pivotField showAll="0"/>
    <pivotField showAll="0"/>
    <pivotField axis="axisRow" showAll="0">
      <items count="12">
        <item x="10"/>
        <item x="9"/>
        <item x="6"/>
        <item x="2"/>
        <item x="3"/>
        <item x="1"/>
        <item x="0"/>
        <item x="8"/>
        <item x="7"/>
        <item x="5"/>
        <item x="4"/>
        <item t="default"/>
      </items>
    </pivotField>
    <pivotField showAll="0"/>
    <pivotField showAll="0"/>
  </pivotFields>
  <rowFields count="1">
    <field x="18"/>
  </rowFields>
  <rowItems count="10">
    <i>
      <x v="2"/>
    </i>
    <i>
      <x v="3"/>
    </i>
    <i>
      <x v="4"/>
    </i>
    <i>
      <x v="5"/>
    </i>
    <i>
      <x v="6"/>
    </i>
    <i>
      <x v="7"/>
    </i>
    <i>
      <x v="8"/>
    </i>
    <i>
      <x v="9"/>
    </i>
    <i>
      <x v="10"/>
    </i>
    <i t="grand">
      <x/>
    </i>
  </rowItems>
  <colFields count="1">
    <field x="3"/>
  </colFields>
  <colItems count="3">
    <i>
      <x/>
    </i>
    <i>
      <x v="1"/>
    </i>
    <i t="grand">
      <x/>
    </i>
  </colItems>
  <pageFields count="1">
    <pageField fld="9" item="3" hier="-1"/>
  </pageFields>
  <dataFields count="1">
    <dataField name="Count of Contractor Code" fld="8" subtotal="count" baseField="0" baseItem="0"/>
  </dataFields>
  <formats count="5">
    <format dxfId="10">
      <pivotArea field="3" type="button" dataOnly="0" labelOnly="1" outline="0" axis="axisCol" fieldPosition="0"/>
    </format>
    <format dxfId="9">
      <pivotArea outline="0" collapsedLevelsAreSubtotals="1" fieldPosition="0"/>
    </format>
    <format dxfId="8">
      <pivotArea dataOnly="0" labelOnly="1" outline="0" fieldPosition="0">
        <references count="1">
          <reference field="9" count="1">
            <x v="3"/>
          </reference>
        </references>
      </pivotArea>
    </format>
    <format dxfId="7">
      <pivotArea dataOnly="0" labelOnly="1" fieldPosition="0">
        <references count="1">
          <reference field="3"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71">
    <queryTableFields count="11">
      <queryTableField id="1" name="Contractor Code" tableColumnId="1"/>
      <queryTableField id="2" name="H&amp;SCP" tableColumnId="2"/>
      <queryTableField id="3" name="Common name" tableColumnId="3"/>
      <queryTableField id="4" name="PharmLocation2" tableColumnId="4"/>
      <queryTableField id="5" name="PharmAddress1" tableColumnId="5"/>
      <queryTableField id="6" name="PharmAddress2" tableColumnId="6"/>
      <queryTableField id="7" name="PharmAddress3" tableColumnId="7"/>
      <queryTableField id="8" name="PharmAddress4" tableColumnId="8"/>
      <queryTableField id="9" name="PharmPostcode" tableColumnId="9"/>
      <queryTableField id="67" name="Email" tableColumnId="67"/>
      <queryTableField id="10" name="PharmTelephone" tableColumnId="10"/>
    </queryTableFields>
    <queryTableDeletedFields count="58">
      <deletedField name="Contract Returned"/>
      <deletedField name="PHS -Sexual Health"/>
      <deletedField name="Collection and Delivery"/>
      <deletedField name="Cuminestown Prescription Collection"/>
      <deletedField name="SMS - Supervision"/>
      <deletedField name="HEP C Advance Opt out (Local)"/>
      <deletedField name="Blood Borne Virus (BBV) testing"/>
      <deletedField name="Public Holidays"/>
      <deletedField name="Hand Held Devices"/>
      <deletedField name="Closing Date"/>
      <deletedField name="Near Me"/>
      <deletedField name="Status"/>
      <deletedField name="Opened"/>
      <deletedField name="Information"/>
      <deletedField name="Item Type"/>
      <deletedField name="Path"/>
      <deletedField name="Naloxone Emergency Admin (Local)"/>
      <deletedField name="Injecting Equipment Provision (IEP) (Local)"/>
      <deletedField name="Substance Misuse Service"/>
      <deletedField name="Naloxone Training &amp; Supply (Local)"/>
      <deletedField name="Tiered Service"/>
      <deletedField name="PharmFaxNo"/>
      <deletedField name="PharmPROPRIETOR"/>
      <deletedField name="System"/>
      <deletedField name="Monday"/>
      <deletedField name="Tuesday"/>
      <deletedField name="Wednesday"/>
      <deletedField name="Thursday"/>
      <deletedField name="Friday"/>
      <deletedField name="Saturday"/>
      <deletedField name="Sunday"/>
      <deletedField name="Acute Medication Service (AMS) (Core)"/>
      <deletedField name="MAS"/>
      <deletedField name="Medicines Care and Review Service (MCR) (Core)"/>
      <deletedField name="PHS - EHC"/>
      <deletedField name="Smoking Cessation"/>
      <deletedField name="Gluten Free Foods Service (National)"/>
      <deletedField name="Poster Campaigns"/>
      <deletedField name="Unscheduled Care (National)"/>
      <deletedField name="STOMA Service (National)"/>
      <deletedField name="Travel Vaccination Clinic (Inv)"/>
      <deletedField name="SMS - DBS"/>
      <deletedField name="Influenza Vaccination Service"/>
      <deletedField name="Compliance Aids (Local)"/>
      <deletedField name="Rota Service (Local) (Inv)"/>
      <deletedField name="Waste Collection Service (Local)"/>
      <deletedField name="MAR Chart Service (Local)"/>
      <deletedField name="Hep C Service (Local)"/>
      <deletedField name="Care Homes (Local) (Inv)"/>
      <deletedField name="Malaria Service (Local)"/>
      <deletedField name="Dispensing NHSG Preferred Brand (Local)"/>
      <deletedField name="Palliative Care Network (Local) (Inv)"/>
      <deletedField name="Pharmacy First (National)"/>
      <deletedField name="Terms of Service"/>
      <deletedField name="Emergency Contacts SOP"/>
      <deletedField name="Business Continuity"/>
      <deletedField name="Communication SOP"/>
      <deletedField name="Secondary Care Med Collection Hub"/>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_owssvr3" displayName="Table_owssvr3" ref="A1:K136" tableType="queryTable" totalsRowShown="0">
  <autoFilter ref="A1:K136"/>
  <sortState ref="A2:K134">
    <sortCondition ref="A1:A134"/>
  </sortState>
  <tableColumns count="11">
    <tableColumn id="1" uniqueName="Title" name="Contractor Code" queryTableFieldId="1" dataDxfId="21"/>
    <tableColumn id="2" uniqueName="H_x005f_x0026_SCP" name="H&amp;SCP" queryTableFieldId="2" dataDxfId="20"/>
    <tableColumn id="3" uniqueName="Common_x005f_x0020_name" name="Common name" queryTableFieldId="3" dataDxfId="19"/>
    <tableColumn id="4" uniqueName="PharmLocation2" name="PharmLocation2" queryTableFieldId="4" dataDxfId="18"/>
    <tableColumn id="5" uniqueName="PharmAddress1" name="PharmAddress1" queryTableFieldId="5" dataDxfId="17"/>
    <tableColumn id="6" uniqueName="PharmAddress2" name="PharmAddress2" queryTableFieldId="6" dataDxfId="16"/>
    <tableColumn id="7" uniqueName="PharmAddress3" name="PharmAddress3" queryTableFieldId="7" dataDxfId="15"/>
    <tableColumn id="8" uniqueName="PharmAddress4" name="PharmAddress4" queryTableFieldId="8" dataDxfId="14"/>
    <tableColumn id="9" uniqueName="PharmPostcode" name="PharmPostcode" queryTableFieldId="9" dataDxfId="13"/>
    <tableColumn id="67" uniqueName="email2" name="Email" queryTableFieldId="67" dataDxfId="12"/>
    <tableColumn id="10" uniqueName="PharmTelephone" name="PharmTelephone" queryTableFieldId="10" dataDxfId="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harm.cults4495@nhs.scot" TargetMode="External"/><Relationship Id="rId117" Type="http://schemas.openxmlformats.org/officeDocument/2006/relationships/hyperlink" Target="mailto:pharm.rowlandsgeorgest4319@nhs.scot" TargetMode="External"/><Relationship Id="rId21" Type="http://schemas.openxmlformats.org/officeDocument/2006/relationships/hyperlink" Target="mailto:pharm.bootspeterhead4022@nhs.scot" TargetMode="External"/><Relationship Id="rId42" Type="http://schemas.openxmlformats.org/officeDocument/2006/relationships/hyperlink" Target="mailto:pharm.bachristie4080@nhs.scot" TargetMode="External"/><Relationship Id="rId47" Type="http://schemas.openxmlformats.org/officeDocument/2006/relationships/hyperlink" Target="mailto:pharm.clearholburn4090@nhs.scot" TargetMode="External"/><Relationship Id="rId63" Type="http://schemas.openxmlformats.org/officeDocument/2006/relationships/hyperlink" Target="mailto:pharm.dufftown4122@nhs.scot" TargetMode="External"/><Relationship Id="rId68" Type="http://schemas.openxmlformats.org/officeDocument/2006/relationships/hyperlink" Target="mailto:pharm.holburn4133@nhs.scot" TargetMode="External"/><Relationship Id="rId84" Type="http://schemas.openxmlformats.org/officeDocument/2006/relationships/hyperlink" Target="mailto:pharm.peterheadhc4202@nhs.scot" TargetMode="External"/><Relationship Id="rId89" Type="http://schemas.openxmlformats.org/officeDocument/2006/relationships/hyperlink" Target="mailto:pharm.tesco4256@nhs.scot" TargetMode="External"/><Relationship Id="rId112" Type="http://schemas.openxmlformats.org/officeDocument/2006/relationships/hyperlink" Target="mailto:pharm.rowlandsmintlaw4314@nhs.scot" TargetMode="External"/><Relationship Id="rId133" Type="http://schemas.openxmlformats.org/officeDocument/2006/relationships/hyperlink" Target="mailto:pharm.bairdselgin9700@nhs.scot" TargetMode="External"/><Relationship Id="rId16" Type="http://schemas.openxmlformats.org/officeDocument/2006/relationships/hyperlink" Target="mailto:pharm.clerkhill4015@nhs.scot" TargetMode="External"/><Relationship Id="rId107" Type="http://schemas.openxmlformats.org/officeDocument/2006/relationships/hyperlink" Target="mailto:pharm.strachan4305@nhs.scot" TargetMode="External"/><Relationship Id="rId11" Type="http://schemas.openxmlformats.org/officeDocument/2006/relationships/hyperlink" Target="mailto:pharm.aberchirder4337@nhs.scot" TargetMode="External"/><Relationship Id="rId32" Type="http://schemas.openxmlformats.org/officeDocument/2006/relationships/hyperlink" Target="mailto:pharm.davidsonaberdeen4057@nhs.scot" TargetMode="External"/><Relationship Id="rId37" Type="http://schemas.openxmlformats.org/officeDocument/2006/relationships/hyperlink" Target="mailto:pharm.rosemount4496@nhs.scot" TargetMode="External"/><Relationship Id="rId53" Type="http://schemas.openxmlformats.org/officeDocument/2006/relationships/hyperlink" Target="mailto:pharm.lloydswoodside4107@nhs.scot" TargetMode="External"/><Relationship Id="rId58" Type="http://schemas.openxmlformats.org/officeDocument/2006/relationships/hyperlink" Target="mailto:pharm.michiebanchory4115@nhs.scot" TargetMode="External"/><Relationship Id="rId74" Type="http://schemas.openxmlformats.org/officeDocument/2006/relationships/hyperlink" Target="mailto:pharm.michielaurencekirk4164@nhs.scot" TargetMode="External"/><Relationship Id="rId79" Type="http://schemas.openxmlformats.org/officeDocument/2006/relationships/hyperlink" Target="mailto:pharm.asdabod4173@nhs.scot" TargetMode="External"/><Relationship Id="rId102" Type="http://schemas.openxmlformats.org/officeDocument/2006/relationships/hyperlink" Target="mailto:pharm.bucksburn4497@nhs.scot" TargetMode="External"/><Relationship Id="rId123" Type="http://schemas.openxmlformats.org/officeDocument/2006/relationships/hyperlink" Target="mailto:pharm.meldrum4327@nhs.scot" TargetMode="External"/><Relationship Id="rId128" Type="http://schemas.openxmlformats.org/officeDocument/2006/relationships/hyperlink" Target="mailto:pharm.newpitsligo4334@nhs.scot" TargetMode="External"/><Relationship Id="rId5" Type="http://schemas.openxmlformats.org/officeDocument/2006/relationships/hyperlink" Target="mailto:pharm.bairdsbanff4350@nhs.scot" TargetMode="External"/><Relationship Id="rId90" Type="http://schemas.openxmlformats.org/officeDocument/2006/relationships/hyperlink" Target="mailto:pharm.websterpeterhead4259@nhs.scot" TargetMode="External"/><Relationship Id="rId95" Type="http://schemas.openxmlformats.org/officeDocument/2006/relationships/hyperlink" Target="mailto:pharm.dickiesdyce4268@nhs.scot" TargetMode="External"/><Relationship Id="rId14" Type="http://schemas.openxmlformats.org/officeDocument/2006/relationships/hyperlink" Target="mailto:pharm.bootsinverurie4011@nhs.scot" TargetMode="External"/><Relationship Id="rId22" Type="http://schemas.openxmlformats.org/officeDocument/2006/relationships/hyperlink" Target="mailto:pharm.bootshighstelgin4024@nhs.scot" TargetMode="External"/><Relationship Id="rId27" Type="http://schemas.openxmlformats.org/officeDocument/2006/relationships/hyperlink" Target="mailto:pharm.lloydselgin4047@nhs.scot" TargetMode="External"/><Relationship Id="rId30" Type="http://schemas.openxmlformats.org/officeDocument/2006/relationships/hyperlink" Target="mailto:pharm.davidsonaboyne4055@nhs.scot" TargetMode="External"/><Relationship Id="rId35" Type="http://schemas.openxmlformats.org/officeDocument/2006/relationships/hyperlink" Target="mailto:pharm.bairdskingst4065@nhs.scot" TargetMode="External"/><Relationship Id="rId43" Type="http://schemas.openxmlformats.org/officeDocument/2006/relationships/hyperlink" Target="mailto:pharm.dukestreet4084@nhs.scot" TargetMode="External"/><Relationship Id="rId48" Type="http://schemas.openxmlformats.org/officeDocument/2006/relationships/hyperlink" Target="mailto:pharm.portknockie4091@nhs.scot" TargetMode="External"/><Relationship Id="rId56" Type="http://schemas.openxmlformats.org/officeDocument/2006/relationships/hyperlink" Target="mailto:pharm.lewisroad4079@nhs.scot" TargetMode="External"/><Relationship Id="rId64" Type="http://schemas.openxmlformats.org/officeDocument/2006/relationships/hyperlink" Target="mailto:pharm.newdeer4125@nhs.scot" TargetMode="External"/><Relationship Id="rId69" Type="http://schemas.openxmlformats.org/officeDocument/2006/relationships/hyperlink" Target="mailto:pharm.buckpool4134@nhs.scot" TargetMode="External"/><Relationship Id="rId77" Type="http://schemas.openxmlformats.org/officeDocument/2006/relationships/hyperlink" Target="mailto:pharm.michieinverbervie4162@nhs.scot" TargetMode="External"/><Relationship Id="rId100" Type="http://schemas.openxmlformats.org/officeDocument/2006/relationships/hyperlink" Target="mailto:pharm.bootsforesterhill4293@nhs.scot" TargetMode="External"/><Relationship Id="rId105" Type="http://schemas.openxmlformats.org/officeDocument/2006/relationships/hyperlink" Target="mailto:pharm.clarks4302@nhs.scot" TargetMode="External"/><Relationship Id="rId113" Type="http://schemas.openxmlformats.org/officeDocument/2006/relationships/hyperlink" Target="mailto:pharm.rowlandsellon4315@nhs.scot" TargetMode="External"/><Relationship Id="rId118" Type="http://schemas.openxmlformats.org/officeDocument/2006/relationships/hyperlink" Target="mailto:pharm.rowlandsbyronsq4320@nhs.scot" TargetMode="External"/><Relationship Id="rId126" Type="http://schemas.openxmlformats.org/officeDocument/2006/relationships/hyperlink" Target="mailto:pharm.newmachar4332@nhs.scot" TargetMode="External"/><Relationship Id="rId134" Type="http://schemas.openxmlformats.org/officeDocument/2006/relationships/hyperlink" Target="mailto:pharm.macduff9702@nhs.scot" TargetMode="External"/><Relationship Id="rId8" Type="http://schemas.openxmlformats.org/officeDocument/2006/relationships/hyperlink" Target="mailto:pharm.braehead4343@nhs.scot" TargetMode="External"/><Relationship Id="rId51" Type="http://schemas.openxmlformats.org/officeDocument/2006/relationships/hyperlink" Target="mailto:pharm.crimond4105@nhs.scot" TargetMode="External"/><Relationship Id="rId72" Type="http://schemas.openxmlformats.org/officeDocument/2006/relationships/hyperlink" Target="mailto:pharm.rothes4145@nhs.scot" TargetMode="External"/><Relationship Id="rId80" Type="http://schemas.openxmlformats.org/officeDocument/2006/relationships/hyperlink" Target="mailto:pharm.bootsmastrick4177@nhs.scot" TargetMode="External"/><Relationship Id="rId85" Type="http://schemas.openxmlformats.org/officeDocument/2006/relationships/hyperlink" Target="mailto:pharm.ellon4214@nhs.scot" TargetMode="External"/><Relationship Id="rId93" Type="http://schemas.openxmlformats.org/officeDocument/2006/relationships/hyperlink" Target="mailto:ci.pharm.dickiesrosemount9703@nhs.scot" TargetMode="External"/><Relationship Id="rId98" Type="http://schemas.openxmlformats.org/officeDocument/2006/relationships/hyperlink" Target="mailto:pharm.kintore4291@nhs.scot" TargetMode="External"/><Relationship Id="rId121" Type="http://schemas.openxmlformats.org/officeDocument/2006/relationships/hyperlink" Target="mailto:pharm.webstershilton4323@nhs.scot" TargetMode="External"/><Relationship Id="rId3" Type="http://schemas.openxmlformats.org/officeDocument/2006/relationships/hyperlink" Target="mailto:pharm.clear83forres4490@nhs.scot" TargetMode="External"/><Relationship Id="rId12" Type="http://schemas.openxmlformats.org/officeDocument/2006/relationships/hyperlink" Target="mailto:pharm.bairdsfraserburgh4007@nhs.scot" TargetMode="External"/><Relationship Id="rId17" Type="http://schemas.openxmlformats.org/officeDocument/2006/relationships/hyperlink" Target="mailto:pharm.bootsmannofield4018@nhs.scot" TargetMode="External"/><Relationship Id="rId25" Type="http://schemas.openxmlformats.org/officeDocument/2006/relationships/hyperlink" Target="mailto:pharm.andersonandspence4041@nhs.scot" TargetMode="External"/><Relationship Id="rId33" Type="http://schemas.openxmlformats.org/officeDocument/2006/relationships/hyperlink" Target="mailto:pharm.bootsturriff4061@nhs.scot" TargetMode="External"/><Relationship Id="rId38" Type="http://schemas.openxmlformats.org/officeDocument/2006/relationships/hyperlink" Target="mailto:pharm.bootsunionsq4073@nhs.scot" TargetMode="External"/><Relationship Id="rId46" Type="http://schemas.openxmlformats.org/officeDocument/2006/relationships/hyperlink" Target="mailto:pharm.findochty4089@nhs.scot" TargetMode="External"/><Relationship Id="rId59" Type="http://schemas.openxmlformats.org/officeDocument/2006/relationships/hyperlink" Target="mailto:pharm.michieportlethen4116@nhs.scot" TargetMode="External"/><Relationship Id="rId67" Type="http://schemas.openxmlformats.org/officeDocument/2006/relationships/hyperlink" Target="mailto:pharm.ferryhill4130@nhs.scot" TargetMode="External"/><Relationship Id="rId103" Type="http://schemas.openxmlformats.org/officeDocument/2006/relationships/hyperlink" Target="mailto:pharm.lloydsmacduff4299@nhs.scot" TargetMode="External"/><Relationship Id="rId108" Type="http://schemas.openxmlformats.org/officeDocument/2006/relationships/hyperlink" Target="mailto:pharm.kemnay4306@nhs.scot" TargetMode="External"/><Relationship Id="rId116" Type="http://schemas.openxmlformats.org/officeDocument/2006/relationships/hyperlink" Target="mailto:pharm.rowlandscityhospital4318@nhs.scot" TargetMode="External"/><Relationship Id="rId124" Type="http://schemas.openxmlformats.org/officeDocument/2006/relationships/hyperlink" Target="mailto:pharm.burghead4330@nhs.scot" TargetMode="External"/><Relationship Id="rId129" Type="http://schemas.openxmlformats.org/officeDocument/2006/relationships/hyperlink" Target="mailto:pharm.strichen4335@nhs.scot" TargetMode="External"/><Relationship Id="rId20" Type="http://schemas.openxmlformats.org/officeDocument/2006/relationships/hyperlink" Target="mailto:pharm.torphins4021@nhs.scot" TargetMode="External"/><Relationship Id="rId41" Type="http://schemas.openxmlformats.org/officeDocument/2006/relationships/hyperlink" Target="mailto:pharm.insch4078@nhs.scot" TargetMode="External"/><Relationship Id="rId54" Type="http://schemas.openxmlformats.org/officeDocument/2006/relationships/hyperlink" Target="mailto:pharm.tarland4109@nhs.scot" TargetMode="External"/><Relationship Id="rId62" Type="http://schemas.openxmlformats.org/officeDocument/2006/relationships/hyperlink" Target="mailto:pharm.strachanbanff4121@nhs.scot" TargetMode="External"/><Relationship Id="rId70" Type="http://schemas.openxmlformats.org/officeDocument/2006/relationships/hyperlink" Target="mailto:pharm.peterculter4143@nhs.scot" TargetMode="External"/><Relationship Id="rId75" Type="http://schemas.openxmlformats.org/officeDocument/2006/relationships/hyperlink" Target="mailto:pharm.michiestonehaven4168@nhs.scot" TargetMode="External"/><Relationship Id="rId83" Type="http://schemas.openxmlformats.org/officeDocument/2006/relationships/hyperlink" Target="mailto:pharm.taylors4196@nhs.scot" TargetMode="External"/><Relationship Id="rId88" Type="http://schemas.openxmlformats.org/officeDocument/2006/relationships/hyperlink" Target="mailto:pharm.abbotswell4250@nhs.scot" TargetMode="External"/><Relationship Id="rId91" Type="http://schemas.openxmlformats.org/officeDocument/2006/relationships/hyperlink" Target="mailto:pharm.dickieswaverley4260@nhs.scot" TargetMode="External"/><Relationship Id="rId96" Type="http://schemas.openxmlformats.org/officeDocument/2006/relationships/hyperlink" Target="mailto:pharm.asdaportlethen4288@nhs.scot" TargetMode="External"/><Relationship Id="rId111" Type="http://schemas.openxmlformats.org/officeDocument/2006/relationships/hyperlink" Target="mailto:pharm.bootsgarthdee4313@nhs.scot" TargetMode="External"/><Relationship Id="rId132" Type="http://schemas.openxmlformats.org/officeDocument/2006/relationships/hyperlink" Target="mailto:pharm.bairdsGNR4499@nhs.scot" TargetMode="External"/><Relationship Id="rId1" Type="http://schemas.openxmlformats.org/officeDocument/2006/relationships/hyperlink" Target="mailto:pharm.lossiemouth4493@nhs.scot" TargetMode="External"/><Relationship Id="rId6" Type="http://schemas.openxmlformats.org/officeDocument/2006/relationships/hyperlink" Target="mailto:pharm.lhanbryde4349@nhs.scot" TargetMode="External"/><Relationship Id="rId15" Type="http://schemas.openxmlformats.org/officeDocument/2006/relationships/hyperlink" Target="mailto:pharm.bootsdyce4013@nhs.scot" TargetMode="External"/><Relationship Id="rId23" Type="http://schemas.openxmlformats.org/officeDocument/2006/relationships/hyperlink" Target="mailto:pharm.bootsstonehaven4025@nhs.scot" TargetMode="External"/><Relationship Id="rId28" Type="http://schemas.openxmlformats.org/officeDocument/2006/relationships/hyperlink" Target="mailto:pharm.christies4048@nhs.scot" TargetMode="External"/><Relationship Id="rId36" Type="http://schemas.openxmlformats.org/officeDocument/2006/relationships/hyperlink" Target="mailto:pharm.davidsonbanchory4069@nhs.scot" TargetMode="External"/><Relationship Id="rId49" Type="http://schemas.openxmlformats.org/officeDocument/2006/relationships/hyperlink" Target="mailto:pharm.aberlour4093@nhs.scot" TargetMode="External"/><Relationship Id="rId57" Type="http://schemas.openxmlformats.org/officeDocument/2006/relationships/hyperlink" Target="mailto:pharm.clearalfordpl4113@nhs.scot" TargetMode="External"/><Relationship Id="rId106" Type="http://schemas.openxmlformats.org/officeDocument/2006/relationships/hyperlink" Target="mailto:pharm.bootsscotstown4304@nhs.scot" TargetMode="External"/><Relationship Id="rId114" Type="http://schemas.openxmlformats.org/officeDocument/2006/relationships/hyperlink" Target="mailto:pharm.rowlandscults4316@nhs.scot" TargetMode="External"/><Relationship Id="rId119" Type="http://schemas.openxmlformats.org/officeDocument/2006/relationships/hyperlink" Target="mailto:pharm.dickiestorry4321@nhs.scot" TargetMode="External"/><Relationship Id="rId127" Type="http://schemas.openxmlformats.org/officeDocument/2006/relationships/hyperlink" Target="mailto:pharm.morrisons4333@nhs.scot" TargetMode="External"/><Relationship Id="rId10" Type="http://schemas.openxmlformats.org/officeDocument/2006/relationships/hyperlink" Target="mailto:pharm.balmedie4494@nhs.scot" TargetMode="External"/><Relationship Id="rId31" Type="http://schemas.openxmlformats.org/officeDocument/2006/relationships/hyperlink" Target="mailto:pharm.davidsonballater4056@nhs.scot" TargetMode="External"/><Relationship Id="rId44" Type="http://schemas.openxmlformats.org/officeDocument/2006/relationships/hyperlink" Target="mailto:pharm.covebay4086@nhs.scot" TargetMode="External"/><Relationship Id="rId52" Type="http://schemas.openxmlformats.org/officeDocument/2006/relationships/hyperlink" Target="mailto:pharm.lloydselgin4106@nhs.scot" TargetMode="External"/><Relationship Id="rId60" Type="http://schemas.openxmlformats.org/officeDocument/2006/relationships/hyperlink" Target="mailto:pharm.clear99forres4117@nhs.scot" TargetMode="External"/><Relationship Id="rId65" Type="http://schemas.openxmlformats.org/officeDocument/2006/relationships/hyperlink" Target="mailto:pharm.bairdswoodside4127@nhs.scot" TargetMode="External"/><Relationship Id="rId73" Type="http://schemas.openxmlformats.org/officeDocument/2006/relationships/hyperlink" Target="mailto:pharm.garthdee4153@nhs.scot" TargetMode="External"/><Relationship Id="rId78" Type="http://schemas.openxmlformats.org/officeDocument/2006/relationships/hyperlink" Target="mailto:pharm.michieunionst4166@nhs.scot" TargetMode="External"/><Relationship Id="rId81" Type="http://schemas.openxmlformats.org/officeDocument/2006/relationships/hyperlink" Target="mailto:pharm.ardach4189@nhs.scot" TargetMode="External"/><Relationship Id="rId86" Type="http://schemas.openxmlformats.org/officeDocument/2006/relationships/hyperlink" Target="mailto:pharm.fyvie4215@nhs.scot" TargetMode="External"/><Relationship Id="rId94" Type="http://schemas.openxmlformats.org/officeDocument/2006/relationships/hyperlink" Target="mailto:pharm.dickiesmoirgreen4267@nhs.scot" TargetMode="External"/><Relationship Id="rId99" Type="http://schemas.openxmlformats.org/officeDocument/2006/relationships/hyperlink" Target="mailto:pharm.tillydrone4292@nhs.scot" TargetMode="External"/><Relationship Id="rId101" Type="http://schemas.openxmlformats.org/officeDocument/2006/relationships/hyperlink" Target="mailto:pharm.torry4297@nhs.scot" TargetMode="External"/><Relationship Id="rId122" Type="http://schemas.openxmlformats.org/officeDocument/2006/relationships/hyperlink" Target="mailto:pharm.buchanhaven4326@nhs.scot" TargetMode="External"/><Relationship Id="rId130" Type="http://schemas.openxmlformats.org/officeDocument/2006/relationships/hyperlink" Target="mailto:pharm.arnhall4135@nhs.scot" TargetMode="External"/><Relationship Id="rId135" Type="http://schemas.openxmlformats.org/officeDocument/2006/relationships/hyperlink" Target="mailto:pharm.bairdselgin9701@nhs.scot" TargetMode="External"/><Relationship Id="rId4" Type="http://schemas.openxmlformats.org/officeDocument/2006/relationships/hyperlink" Target="mailto:pharm.cullen4351@nhs.scot" TargetMode="External"/><Relationship Id="rId9" Type="http://schemas.openxmlformats.org/officeDocument/2006/relationships/hyperlink" Target="mailto:pharm.summerhill4340@nhs.scot" TargetMode="External"/><Relationship Id="rId13" Type="http://schemas.openxmlformats.org/officeDocument/2006/relationships/hyperlink" Target="mailto:pharm.bairdskeith4010@nhs.scot" TargetMode="External"/><Relationship Id="rId18" Type="http://schemas.openxmlformats.org/officeDocument/2006/relationships/hyperlink" Target="mailto:pharm.blackburn4019@nhs.scot" TargetMode="External"/><Relationship Id="rId39" Type="http://schemas.openxmlformats.org/officeDocument/2006/relationships/hyperlink" Target="mailto:pharm.bishopmill4075@nhs.scot" TargetMode="External"/><Relationship Id="rId109" Type="http://schemas.openxmlformats.org/officeDocument/2006/relationships/hyperlink" Target="mailto:pharm.bootsforres4309@nhs.scot" TargetMode="External"/><Relationship Id="rId34" Type="http://schemas.openxmlformats.org/officeDocument/2006/relationships/hyperlink" Target="mailto:pharm.websterskingst4063@nhs.scot" TargetMode="External"/><Relationship Id="rId50" Type="http://schemas.openxmlformats.org/officeDocument/2006/relationships/hyperlink" Target="mailto:pharm.gardens4097@nhs.scot" TargetMode="External"/><Relationship Id="rId55" Type="http://schemas.openxmlformats.org/officeDocument/2006/relationships/hyperlink" Target="mailto:pharm.newtonhill4111@nhs.scot" TargetMode="External"/><Relationship Id="rId76" Type="http://schemas.openxmlformats.org/officeDocument/2006/relationships/hyperlink" Target="mailto:pharm.michierosemount4170@nhs.scot" TargetMode="External"/><Relationship Id="rId97" Type="http://schemas.openxmlformats.org/officeDocument/2006/relationships/hyperlink" Target="mailto:pharm.bootsglassgreen4289@nhs.scot" TargetMode="External"/><Relationship Id="rId104" Type="http://schemas.openxmlformats.org/officeDocument/2006/relationships/hyperlink" Target="mailto:pharm.lossiemouthclifton4498@nhs.scot" TargetMode="External"/><Relationship Id="rId120" Type="http://schemas.openxmlformats.org/officeDocument/2006/relationships/hyperlink" Target="mailto:pharm.kingswells4322@nhs.scot" TargetMode="External"/><Relationship Id="rId125" Type="http://schemas.openxmlformats.org/officeDocument/2006/relationships/hyperlink" Target="mailto:pharm.hopeman4331@nhs.scot" TargetMode="External"/><Relationship Id="rId7" Type="http://schemas.openxmlformats.org/officeDocument/2006/relationships/hyperlink" Target="mailto:pharm.cruden4348@nhs.scot" TargetMode="External"/><Relationship Id="rId71" Type="http://schemas.openxmlformats.org/officeDocument/2006/relationships/hyperlink" Target="mailto:pharm.tarves4144@nhs.scot" TargetMode="External"/><Relationship Id="rId92" Type="http://schemas.openxmlformats.org/officeDocument/2006/relationships/hyperlink" Target="mailto:pharm.burghmuir4261@nhs.scot" TargetMode="External"/><Relationship Id="rId2" Type="http://schemas.openxmlformats.org/officeDocument/2006/relationships/hyperlink" Target="mailto:pharm.braemar4492@nhs.scot" TargetMode="External"/><Relationship Id="rId29" Type="http://schemas.openxmlformats.org/officeDocument/2006/relationships/hyperlink" Target="mailto:pharm.wellness4051@nhs.scot" TargetMode="External"/><Relationship Id="rId24" Type="http://schemas.openxmlformats.org/officeDocument/2006/relationships/hyperlink" Target="mailto:pharm.bootsbonaccord4027@nhs.scot" TargetMode="External"/><Relationship Id="rId40" Type="http://schemas.openxmlformats.org/officeDocument/2006/relationships/hyperlink" Target="mailto:pharm.alford4077@nhs.scot" TargetMode="External"/><Relationship Id="rId45" Type="http://schemas.openxmlformats.org/officeDocument/2006/relationships/hyperlink" Target="mailto:pharm.bootsspringfield4087@nhs.scot" TargetMode="External"/><Relationship Id="rId66" Type="http://schemas.openxmlformats.org/officeDocument/2006/relationships/hyperlink" Target="mailto:pharm.gardnerdr4129@nhs.scot" TargetMode="External"/><Relationship Id="rId87" Type="http://schemas.openxmlformats.org/officeDocument/2006/relationships/hyperlink" Target="mailto:pharm.portsoy4220@nhs.scot" TargetMode="External"/><Relationship Id="rId110" Type="http://schemas.openxmlformats.org/officeDocument/2006/relationships/hyperlink" Target="mailto:pharm.largue4310@nhs.scot" TargetMode="External"/><Relationship Id="rId115" Type="http://schemas.openxmlformats.org/officeDocument/2006/relationships/hyperlink" Target="mailto:pharm.wills4317@nhs.scot" TargetMode="External"/><Relationship Id="rId131" Type="http://schemas.openxmlformats.org/officeDocument/2006/relationships/hyperlink" Target="mailto:pharm.westhill4067@nhs.scot" TargetMode="External"/><Relationship Id="rId136" Type="http://schemas.openxmlformats.org/officeDocument/2006/relationships/table" Target="../tables/table1.xml"/><Relationship Id="rId61" Type="http://schemas.openxmlformats.org/officeDocument/2006/relationships/hyperlink" Target="mailto:pharm.albyn4119@nhs.scot" TargetMode="External"/><Relationship Id="rId82" Type="http://schemas.openxmlformats.org/officeDocument/2006/relationships/hyperlink" Target="mailto:pharm.superdrug4193@nhs.scot" TargetMode="External"/><Relationship Id="rId19" Type="http://schemas.openxmlformats.org/officeDocument/2006/relationships/hyperlink" Target="mailto:pharm.bootsfraserburgh4020@nhs.scot"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8"/>
  <sheetViews>
    <sheetView showGridLines="0" tabSelected="1" zoomScale="80" zoomScaleNormal="80" workbookViewId="0">
      <pane ySplit="1" topLeftCell="A473" activePane="bottomLeft" state="frozen"/>
      <selection activeCell="B1" sqref="B1"/>
      <selection pane="bottomLeft" activeCell="H486" sqref="H486"/>
    </sheetView>
  </sheetViews>
  <sheetFormatPr defaultColWidth="9.1796875" defaultRowHeight="15.5" x14ac:dyDescent="0.35"/>
  <cols>
    <col min="1" max="1" width="9.453125" style="24" customWidth="1"/>
    <col min="2" max="2" width="14.7265625" style="7" customWidth="1"/>
    <col min="3" max="3" width="11.453125" style="24" customWidth="1"/>
    <col min="4" max="4" width="9.81640625" style="28" customWidth="1"/>
    <col min="5" max="5" width="8.1796875" style="24" customWidth="1"/>
    <col min="6" max="6" width="11.54296875" style="29" customWidth="1"/>
    <col min="7" max="7" width="9.81640625" style="29" customWidth="1"/>
    <col min="8" max="8" width="28.1796875" style="6" bestFit="1" customWidth="1"/>
    <col min="9" max="9" width="12.81640625" style="43" customWidth="1"/>
    <col min="10" max="10" width="22.81640625" style="44" bestFit="1" customWidth="1"/>
    <col min="11" max="11" width="22" style="1" customWidth="1"/>
    <col min="12" max="12" width="9.26953125" style="22" customWidth="1"/>
    <col min="13" max="13" width="10.7265625" style="22" customWidth="1"/>
    <col min="14" max="14" width="13.81640625" style="29" customWidth="1"/>
    <col min="15" max="15" width="12.54296875" style="29" customWidth="1"/>
    <col min="16" max="16" width="13.26953125" style="43" customWidth="1"/>
    <col min="17" max="17" width="44.54296875" style="6" bestFit="1" customWidth="1"/>
    <col min="18" max="18" width="17.26953125" style="1" customWidth="1"/>
    <col min="19" max="16384" width="9.1796875" style="1"/>
  </cols>
  <sheetData>
    <row r="1" spans="1:17" s="15" customFormat="1" ht="31.5" customHeight="1" x14ac:dyDescent="0.35">
      <c r="A1" s="30" t="s">
        <v>0</v>
      </c>
      <c r="B1" s="36" t="s">
        <v>1</v>
      </c>
      <c r="C1" s="30" t="s">
        <v>42</v>
      </c>
      <c r="D1" s="30" t="s">
        <v>43</v>
      </c>
      <c r="E1" s="30" t="s">
        <v>44</v>
      </c>
      <c r="F1" s="31" t="s">
        <v>41</v>
      </c>
      <c r="G1" s="31" t="s">
        <v>2</v>
      </c>
      <c r="H1" s="37" t="s">
        <v>883</v>
      </c>
      <c r="I1" s="40" t="s">
        <v>3</v>
      </c>
      <c r="J1" s="41" t="s">
        <v>854</v>
      </c>
      <c r="K1" s="35" t="s">
        <v>892</v>
      </c>
      <c r="L1" s="38" t="s">
        <v>45</v>
      </c>
      <c r="M1" s="38" t="s">
        <v>38</v>
      </c>
      <c r="N1" s="31" t="s">
        <v>893</v>
      </c>
      <c r="O1" s="31" t="s">
        <v>894</v>
      </c>
      <c r="P1" s="31" t="s">
        <v>867</v>
      </c>
      <c r="Q1" s="37" t="s">
        <v>868</v>
      </c>
    </row>
    <row r="2" spans="1:17" x14ac:dyDescent="0.35">
      <c r="A2" s="39" t="s">
        <v>4</v>
      </c>
      <c r="B2" s="14">
        <v>44888</v>
      </c>
      <c r="C2" s="26" t="str">
        <f t="shared" ref="C2:C65" si="0">"Q"&amp;CHOOSE(MONTH(B2),4,4,4,1,1,1,2,2,2,3,3,3)&amp;"-"&amp;IF(MONTH(B2)&lt;4,0,1)+YEAR(B2)-1</f>
        <v>Q3-2022</v>
      </c>
      <c r="D2" s="27" t="str">
        <f t="shared" ref="D2:D65" si="1">TEXT(B2,"yyyy")</f>
        <v>2022</v>
      </c>
      <c r="E2" s="26" t="str">
        <f t="shared" ref="E2:E65" si="2">"Q"&amp;CHOOSE(MONTH(B2),4,4,4,1,1,1,2,2,2,3,3,3)</f>
        <v>Q3</v>
      </c>
      <c r="F2" s="25" t="str">
        <f t="shared" ref="F2:F65" si="3">TEXT(B2,"mmm-yy")</f>
        <v>Nov-22</v>
      </c>
      <c r="G2" s="26" t="str">
        <f t="shared" ref="G2:G65" si="4">TEXT(B2,"ddd")</f>
        <v>Wed</v>
      </c>
      <c r="H2" s="5" t="s">
        <v>136</v>
      </c>
      <c r="I2" s="42">
        <f>VLOOKUP(H2,TABLES!$A$2:$B$147,2,FALSE)</f>
        <v>4041</v>
      </c>
      <c r="J2" s="42" t="str">
        <f>VLOOKUP(I2,TABLES!$B$2:$C$147,2,FALSE)</f>
        <v>Fiona Arris</v>
      </c>
      <c r="K2" s="2" t="s">
        <v>895</v>
      </c>
      <c r="L2" s="21">
        <v>0.5</v>
      </c>
      <c r="M2" s="21">
        <v>0.58333333333333337</v>
      </c>
      <c r="N2" s="26" t="str">
        <f t="shared" ref="N2:N65" si="5">TEXT(M2-L2,"H:MM")</f>
        <v>2:00</v>
      </c>
      <c r="O2" s="26">
        <f t="shared" ref="O2:O65" si="6">(M2-L2)*1440</f>
        <v>120.00000000000006</v>
      </c>
      <c r="P2" s="42" t="str">
        <f>VLOOKUP(O2,TABLES!$F$2:$H$8,3)</f>
        <v>1 to 3 hrs</v>
      </c>
      <c r="Q2" s="5" t="s">
        <v>874</v>
      </c>
    </row>
    <row r="3" spans="1:17" x14ac:dyDescent="0.35">
      <c r="A3" s="39" t="s">
        <v>4</v>
      </c>
      <c r="B3" s="45">
        <v>44888</v>
      </c>
      <c r="C3" s="26" t="str">
        <f t="shared" si="0"/>
        <v>Q3-2022</v>
      </c>
      <c r="D3" s="27" t="str">
        <f t="shared" si="1"/>
        <v>2022</v>
      </c>
      <c r="E3" s="26" t="str">
        <f t="shared" si="2"/>
        <v>Q3</v>
      </c>
      <c r="F3" s="25" t="str">
        <f t="shared" si="3"/>
        <v>Nov-22</v>
      </c>
      <c r="G3" s="26" t="str">
        <f t="shared" si="4"/>
        <v>Wed</v>
      </c>
      <c r="H3" s="5" t="s">
        <v>5</v>
      </c>
      <c r="I3" s="42">
        <f>VLOOKUP(H3,TABLES!$A$2:$B$147,2,FALSE)</f>
        <v>4043</v>
      </c>
      <c r="J3" s="42" t="str">
        <f>VLOOKUP(I3,TABLES!$B$2:$C$147,2,FALSE)</f>
        <v>Lloyds Pharmacy Ltd</v>
      </c>
      <c r="K3" s="2" t="s">
        <v>1026</v>
      </c>
      <c r="L3" s="21">
        <v>0.54166666666666663</v>
      </c>
      <c r="M3" s="21">
        <v>0.5625</v>
      </c>
      <c r="N3" s="26" t="str">
        <f t="shared" si="5"/>
        <v>0:30</v>
      </c>
      <c r="O3" s="26">
        <f t="shared" si="6"/>
        <v>30.000000000000053</v>
      </c>
      <c r="P3" s="42" t="str">
        <f>VLOOKUP(O3,TABLES!$F$2:$H$8,3)</f>
        <v>1 to 3 hrs</v>
      </c>
      <c r="Q3" s="5" t="s">
        <v>876</v>
      </c>
    </row>
    <row r="4" spans="1:17" x14ac:dyDescent="0.35">
      <c r="A4" s="39" t="s">
        <v>4</v>
      </c>
      <c r="B4" s="14">
        <v>44889</v>
      </c>
      <c r="C4" s="26" t="str">
        <f t="shared" si="0"/>
        <v>Q3-2022</v>
      </c>
      <c r="D4" s="27" t="str">
        <f t="shared" si="1"/>
        <v>2022</v>
      </c>
      <c r="E4" s="26" t="str">
        <f t="shared" si="2"/>
        <v>Q3</v>
      </c>
      <c r="F4" s="25" t="str">
        <f t="shared" si="3"/>
        <v>Nov-22</v>
      </c>
      <c r="G4" s="26" t="str">
        <f t="shared" si="4"/>
        <v>Thu</v>
      </c>
      <c r="H4" s="5" t="s">
        <v>136</v>
      </c>
      <c r="I4" s="42">
        <f>VLOOKUP(H4,TABLES!$A$2:$B$147,2,FALSE)</f>
        <v>4041</v>
      </c>
      <c r="J4" s="42" t="str">
        <f>VLOOKUP(I4,TABLES!$B$2:$C$147,2,FALSE)</f>
        <v>Fiona Arris</v>
      </c>
      <c r="K4" s="2" t="s">
        <v>895</v>
      </c>
      <c r="L4" s="21">
        <v>0.5</v>
      </c>
      <c r="M4" s="21">
        <v>0.58333333333333337</v>
      </c>
      <c r="N4" s="26" t="str">
        <f t="shared" si="5"/>
        <v>2:00</v>
      </c>
      <c r="O4" s="26">
        <f t="shared" si="6"/>
        <v>120.00000000000006</v>
      </c>
      <c r="P4" s="42" t="str">
        <f>VLOOKUP(O4,TABLES!$F$2:$H$8,3)</f>
        <v>1 to 3 hrs</v>
      </c>
      <c r="Q4" s="5" t="s">
        <v>874</v>
      </c>
    </row>
    <row r="5" spans="1:17" x14ac:dyDescent="0.35">
      <c r="A5" s="39" t="s">
        <v>4</v>
      </c>
      <c r="B5" s="45">
        <v>44889</v>
      </c>
      <c r="C5" s="26" t="str">
        <f t="shared" si="0"/>
        <v>Q3-2022</v>
      </c>
      <c r="D5" s="27" t="str">
        <f t="shared" si="1"/>
        <v>2022</v>
      </c>
      <c r="E5" s="26" t="str">
        <f t="shared" si="2"/>
        <v>Q3</v>
      </c>
      <c r="F5" s="25" t="str">
        <f t="shared" si="3"/>
        <v>Nov-22</v>
      </c>
      <c r="G5" s="26" t="str">
        <f t="shared" si="4"/>
        <v>Thu</v>
      </c>
      <c r="H5" s="5" t="s">
        <v>5</v>
      </c>
      <c r="I5" s="42">
        <f>VLOOKUP(H5,TABLES!$A$2:$B$147,2,FALSE)</f>
        <v>4043</v>
      </c>
      <c r="J5" s="42" t="str">
        <f>VLOOKUP(I5,TABLES!$B$2:$C$147,2,FALSE)</f>
        <v>Lloyds Pharmacy Ltd</v>
      </c>
      <c r="K5" s="2" t="s">
        <v>1026</v>
      </c>
      <c r="L5" s="21">
        <v>0.54166666666666663</v>
      </c>
      <c r="M5" s="21">
        <v>0.5625</v>
      </c>
      <c r="N5" s="26" t="str">
        <f t="shared" si="5"/>
        <v>0:30</v>
      </c>
      <c r="O5" s="26">
        <f t="shared" si="6"/>
        <v>30.000000000000053</v>
      </c>
      <c r="P5" s="42" t="str">
        <f>VLOOKUP(O5,TABLES!$F$2:$H$8,3)</f>
        <v>1 to 3 hrs</v>
      </c>
      <c r="Q5" s="5" t="s">
        <v>876</v>
      </c>
    </row>
    <row r="6" spans="1:17" x14ac:dyDescent="0.35">
      <c r="A6" s="39" t="s">
        <v>4</v>
      </c>
      <c r="B6" s="45">
        <v>44890</v>
      </c>
      <c r="C6" s="26" t="str">
        <f t="shared" si="0"/>
        <v>Q3-2022</v>
      </c>
      <c r="D6" s="27" t="str">
        <f t="shared" si="1"/>
        <v>2022</v>
      </c>
      <c r="E6" s="26" t="str">
        <f t="shared" si="2"/>
        <v>Q3</v>
      </c>
      <c r="F6" s="25" t="str">
        <f t="shared" si="3"/>
        <v>Nov-22</v>
      </c>
      <c r="G6" s="26" t="str">
        <f t="shared" si="4"/>
        <v>Fri</v>
      </c>
      <c r="H6" s="5" t="s">
        <v>136</v>
      </c>
      <c r="I6" s="42">
        <f>VLOOKUP(H6,TABLES!$A$2:$B$147,2,FALSE)</f>
        <v>4041</v>
      </c>
      <c r="J6" s="42" t="str">
        <f>VLOOKUP(I6,TABLES!$B$2:$C$147,2,FALSE)</f>
        <v>Fiona Arris</v>
      </c>
      <c r="K6" s="2" t="s">
        <v>895</v>
      </c>
      <c r="L6" s="21">
        <v>0.5</v>
      </c>
      <c r="M6" s="21">
        <v>0.58333333333333337</v>
      </c>
      <c r="N6" s="26" t="str">
        <f t="shared" si="5"/>
        <v>2:00</v>
      </c>
      <c r="O6" s="26">
        <f t="shared" si="6"/>
        <v>120.00000000000006</v>
      </c>
      <c r="P6" s="42" t="str">
        <f>VLOOKUP(O6,TABLES!$F$2:$H$8,3)</f>
        <v>1 to 3 hrs</v>
      </c>
      <c r="Q6" s="5" t="s">
        <v>874</v>
      </c>
    </row>
    <row r="7" spans="1:17" x14ac:dyDescent="0.35">
      <c r="A7" s="39" t="s">
        <v>4</v>
      </c>
      <c r="B7" s="45">
        <v>44891</v>
      </c>
      <c r="C7" s="26" t="str">
        <f t="shared" si="0"/>
        <v>Q3-2022</v>
      </c>
      <c r="D7" s="27" t="str">
        <f t="shared" si="1"/>
        <v>2022</v>
      </c>
      <c r="E7" s="26" t="str">
        <f t="shared" si="2"/>
        <v>Q3</v>
      </c>
      <c r="F7" s="25" t="str">
        <f t="shared" si="3"/>
        <v>Nov-22</v>
      </c>
      <c r="G7" s="26" t="str">
        <f t="shared" si="4"/>
        <v>Sat</v>
      </c>
      <c r="H7" s="5" t="s">
        <v>554</v>
      </c>
      <c r="I7" s="42">
        <f>VLOOKUP(H7,TABLES!$A$2:$B$147,2,FALSE)</f>
        <v>4256</v>
      </c>
      <c r="J7" s="42" t="str">
        <f>VLOOKUP(I7,TABLES!$B$2:$C$147,2,FALSE)</f>
        <v>Tesco Pharmacy Department</v>
      </c>
      <c r="K7" s="2" t="s">
        <v>895</v>
      </c>
      <c r="L7" s="21">
        <v>0.375</v>
      </c>
      <c r="M7" s="21">
        <v>0.45833333333333331</v>
      </c>
      <c r="N7" s="26" t="str">
        <f t="shared" si="5"/>
        <v>2:00</v>
      </c>
      <c r="O7" s="26">
        <f t="shared" si="6"/>
        <v>119.99999999999997</v>
      </c>
      <c r="P7" s="42" t="str">
        <f>VLOOKUP(O7,TABLES!$F$2:$H$8,3)</f>
        <v>1 to 3 hrs</v>
      </c>
      <c r="Q7" s="5" t="s">
        <v>870</v>
      </c>
    </row>
    <row r="8" spans="1:17" x14ac:dyDescent="0.35">
      <c r="A8" s="39" t="s">
        <v>4</v>
      </c>
      <c r="B8" s="14">
        <v>44891</v>
      </c>
      <c r="C8" s="26" t="str">
        <f t="shared" si="0"/>
        <v>Q3-2022</v>
      </c>
      <c r="D8" s="27" t="str">
        <f t="shared" si="1"/>
        <v>2022</v>
      </c>
      <c r="E8" s="26" t="str">
        <f t="shared" si="2"/>
        <v>Q3</v>
      </c>
      <c r="F8" s="25" t="str">
        <f t="shared" si="3"/>
        <v>Nov-22</v>
      </c>
      <c r="G8" s="26" t="str">
        <f t="shared" si="4"/>
        <v>Sat</v>
      </c>
      <c r="H8" s="5" t="s">
        <v>491</v>
      </c>
      <c r="I8" s="42">
        <f>VLOOKUP(H8,TABLES!$A$2:$B$147,2,FALSE)</f>
        <v>4173</v>
      </c>
      <c r="J8" s="42" t="str">
        <f>VLOOKUP(I8,TABLES!$B$2:$C$147,2,FALSE)</f>
        <v>Asda Stores Ltd</v>
      </c>
      <c r="K8" s="2" t="s">
        <v>896</v>
      </c>
      <c r="L8" s="21">
        <v>0.625</v>
      </c>
      <c r="M8" s="21">
        <v>0.83333333333333337</v>
      </c>
      <c r="N8" s="26" t="str">
        <f t="shared" si="5"/>
        <v>5:00</v>
      </c>
      <c r="O8" s="26">
        <f t="shared" si="6"/>
        <v>300.00000000000006</v>
      </c>
      <c r="P8" s="42" t="str">
        <f>VLOOKUP(O8,TABLES!$F$2:$H$8,3)</f>
        <v>5 to 7 hrs</v>
      </c>
      <c r="Q8" s="5" t="s">
        <v>870</v>
      </c>
    </row>
    <row r="9" spans="1:17" x14ac:dyDescent="0.35">
      <c r="A9" s="39" t="s">
        <v>4</v>
      </c>
      <c r="B9" s="14">
        <v>44891</v>
      </c>
      <c r="C9" s="26" t="str">
        <f t="shared" si="0"/>
        <v>Q3-2022</v>
      </c>
      <c r="D9" s="27" t="str">
        <f t="shared" si="1"/>
        <v>2022</v>
      </c>
      <c r="E9" s="26" t="str">
        <f t="shared" si="2"/>
        <v>Q3</v>
      </c>
      <c r="F9" s="25" t="str">
        <f t="shared" si="3"/>
        <v>Nov-22</v>
      </c>
      <c r="G9" s="26" t="str">
        <f t="shared" si="4"/>
        <v>Sat</v>
      </c>
      <c r="H9" s="5" t="s">
        <v>332</v>
      </c>
      <c r="I9" s="42">
        <f>VLOOKUP(H9,TABLES!$A$2:$B$147,2,FALSE)</f>
        <v>4108</v>
      </c>
      <c r="J9" s="42" t="str">
        <f>VLOOKUP(I9,TABLES!$B$2:$C$147,2,FALSE)</f>
        <v>Lloyds Pharmacy Ltd</v>
      </c>
      <c r="K9" s="2" t="s">
        <v>896</v>
      </c>
      <c r="L9" s="21">
        <v>0.54166666666666663</v>
      </c>
      <c r="M9" s="21">
        <v>0.72916666666666663</v>
      </c>
      <c r="N9" s="26" t="str">
        <f t="shared" si="5"/>
        <v>4:30</v>
      </c>
      <c r="O9" s="26">
        <f t="shared" si="6"/>
        <v>270</v>
      </c>
      <c r="P9" s="42" t="str">
        <f>VLOOKUP(O9,TABLES!$F$2:$H$8,3)</f>
        <v>3 to 5 hrs</v>
      </c>
      <c r="Q9" s="5" t="s">
        <v>869</v>
      </c>
    </row>
    <row r="10" spans="1:17" x14ac:dyDescent="0.35">
      <c r="A10" s="39" t="s">
        <v>4</v>
      </c>
      <c r="B10" s="14">
        <v>44893</v>
      </c>
      <c r="C10" s="26" t="str">
        <f t="shared" si="0"/>
        <v>Q3-2022</v>
      </c>
      <c r="D10" s="27" t="str">
        <f t="shared" si="1"/>
        <v>2022</v>
      </c>
      <c r="E10" s="26" t="str">
        <f t="shared" si="2"/>
        <v>Q3</v>
      </c>
      <c r="F10" s="25" t="str">
        <f t="shared" si="3"/>
        <v>Nov-22</v>
      </c>
      <c r="G10" s="26" t="str">
        <f t="shared" si="4"/>
        <v>Mon</v>
      </c>
      <c r="H10" s="5" t="s">
        <v>332</v>
      </c>
      <c r="I10" s="42">
        <f>VLOOKUP(H10,TABLES!$A$2:$B$147,2,FALSE)</f>
        <v>4108</v>
      </c>
      <c r="J10" s="42" t="str">
        <f>VLOOKUP(I10,TABLES!$B$2:$C$147,2,FALSE)</f>
        <v>Lloyds Pharmacy Ltd</v>
      </c>
      <c r="K10" s="2" t="s">
        <v>896</v>
      </c>
      <c r="L10" s="21">
        <v>0.58333333333333337</v>
      </c>
      <c r="M10" s="21">
        <v>0.75</v>
      </c>
      <c r="N10" s="26" t="str">
        <f t="shared" si="5"/>
        <v>4:00</v>
      </c>
      <c r="O10" s="26">
        <f t="shared" si="6"/>
        <v>239.99999999999994</v>
      </c>
      <c r="P10" s="42" t="str">
        <f>VLOOKUP(O10,TABLES!$F$2:$H$8,3)</f>
        <v>3 to 5 hrs</v>
      </c>
      <c r="Q10" s="5" t="s">
        <v>869</v>
      </c>
    </row>
    <row r="11" spans="1:17" x14ac:dyDescent="0.35">
      <c r="A11" s="39" t="s">
        <v>4</v>
      </c>
      <c r="B11" s="14">
        <v>44893</v>
      </c>
      <c r="C11" s="26" t="str">
        <f t="shared" si="0"/>
        <v>Q3-2022</v>
      </c>
      <c r="D11" s="27" t="str">
        <f t="shared" si="1"/>
        <v>2022</v>
      </c>
      <c r="E11" s="26" t="str">
        <f t="shared" si="2"/>
        <v>Q3</v>
      </c>
      <c r="F11" s="25" t="str">
        <f t="shared" si="3"/>
        <v>Nov-22</v>
      </c>
      <c r="G11" s="26" t="str">
        <f t="shared" si="4"/>
        <v>Mon</v>
      </c>
      <c r="H11" s="5" t="s">
        <v>11</v>
      </c>
      <c r="I11" s="42">
        <f>VLOOKUP(H11,TABLES!$A$2:$B$147,2,FALSE)</f>
        <v>4299</v>
      </c>
      <c r="J11" s="42" t="str">
        <f>VLOOKUP(I11,TABLES!$B$2:$C$147,2,FALSE)</f>
        <v>Lloyds Pharmacy Ltd</v>
      </c>
      <c r="K11" s="2" t="s">
        <v>895</v>
      </c>
      <c r="L11" s="21">
        <v>0.5</v>
      </c>
      <c r="M11" s="21">
        <v>0.58333333333333337</v>
      </c>
      <c r="N11" s="26" t="str">
        <f t="shared" si="5"/>
        <v>2:00</v>
      </c>
      <c r="O11" s="26">
        <f t="shared" si="6"/>
        <v>120.00000000000006</v>
      </c>
      <c r="P11" s="42" t="str">
        <f>VLOOKUP(O11,TABLES!$F$2:$H$8,3)</f>
        <v>1 to 3 hrs</v>
      </c>
      <c r="Q11" s="5" t="s">
        <v>873</v>
      </c>
    </row>
    <row r="12" spans="1:17" x14ac:dyDescent="0.35">
      <c r="A12" s="39" t="s">
        <v>4</v>
      </c>
      <c r="B12" s="14">
        <v>44894</v>
      </c>
      <c r="C12" s="26" t="str">
        <f t="shared" si="0"/>
        <v>Q3-2022</v>
      </c>
      <c r="D12" s="27" t="str">
        <f t="shared" si="1"/>
        <v>2022</v>
      </c>
      <c r="E12" s="26" t="str">
        <f t="shared" si="2"/>
        <v>Q3</v>
      </c>
      <c r="F12" s="25" t="str">
        <f t="shared" si="3"/>
        <v>Nov-22</v>
      </c>
      <c r="G12" s="26" t="str">
        <f t="shared" si="4"/>
        <v>Tue</v>
      </c>
      <c r="H12" s="5" t="s">
        <v>736</v>
      </c>
      <c r="I12" s="42">
        <f>VLOOKUP(H12,TABLES!$A$2:$B$147,2,FALSE)</f>
        <v>4328</v>
      </c>
      <c r="J12" s="42" t="str">
        <f>VLOOKUP(I12,TABLES!$B$2:$C$147,2,FALSE)</f>
        <v>Lloyds Pharmacy Ltd</v>
      </c>
      <c r="K12" s="2" t="s">
        <v>896</v>
      </c>
      <c r="L12" s="21">
        <v>0.375</v>
      </c>
      <c r="M12" s="21">
        <v>0.39583333333333331</v>
      </c>
      <c r="N12" s="26" t="str">
        <f t="shared" si="5"/>
        <v>0:30</v>
      </c>
      <c r="O12" s="26">
        <f t="shared" si="6"/>
        <v>29.999999999999972</v>
      </c>
      <c r="P12" s="42" t="str">
        <f>VLOOKUP(O12,TABLES!$F$2:$H$8,3)</f>
        <v>under 30 min</v>
      </c>
      <c r="Q12" s="5" t="s">
        <v>869</v>
      </c>
    </row>
    <row r="13" spans="1:17" x14ac:dyDescent="0.35">
      <c r="A13" s="39" t="s">
        <v>4</v>
      </c>
      <c r="B13" s="14">
        <v>44895</v>
      </c>
      <c r="C13" s="26" t="str">
        <f t="shared" si="0"/>
        <v>Q3-2022</v>
      </c>
      <c r="D13" s="27" t="str">
        <f t="shared" si="1"/>
        <v>2022</v>
      </c>
      <c r="E13" s="26" t="str">
        <f t="shared" si="2"/>
        <v>Q3</v>
      </c>
      <c r="F13" s="25" t="str">
        <f t="shared" si="3"/>
        <v>Nov-22</v>
      </c>
      <c r="G13" s="26" t="str">
        <f t="shared" si="4"/>
        <v>Wed</v>
      </c>
      <c r="H13" s="5" t="s">
        <v>332</v>
      </c>
      <c r="I13" s="42">
        <f>VLOOKUP(H13,TABLES!$A$2:$B$147,2,FALSE)</f>
        <v>4108</v>
      </c>
      <c r="J13" s="42" t="str">
        <f>VLOOKUP(I13,TABLES!$B$2:$C$147,2,FALSE)</f>
        <v>Lloyds Pharmacy Ltd</v>
      </c>
      <c r="K13" s="2" t="s">
        <v>895</v>
      </c>
      <c r="L13" s="21">
        <v>0.54166666666666663</v>
      </c>
      <c r="M13" s="21">
        <v>0.58333333333333337</v>
      </c>
      <c r="N13" s="26" t="str">
        <f t="shared" si="5"/>
        <v>1:00</v>
      </c>
      <c r="O13" s="26">
        <f t="shared" si="6"/>
        <v>60.000000000000107</v>
      </c>
      <c r="P13" s="42" t="str">
        <f>VLOOKUP(O13,TABLES!$F$2:$H$8,3)</f>
        <v>1 to 3 hrs</v>
      </c>
      <c r="Q13" s="5" t="s">
        <v>873</v>
      </c>
    </row>
    <row r="14" spans="1:17" x14ac:dyDescent="0.35">
      <c r="A14" s="39" t="s">
        <v>4</v>
      </c>
      <c r="B14" s="14">
        <v>44898</v>
      </c>
      <c r="C14" s="26" t="str">
        <f t="shared" si="0"/>
        <v>Q3-2022</v>
      </c>
      <c r="D14" s="27" t="str">
        <f t="shared" si="1"/>
        <v>2022</v>
      </c>
      <c r="E14" s="26" t="str">
        <f t="shared" si="2"/>
        <v>Q3</v>
      </c>
      <c r="F14" s="25" t="str">
        <f t="shared" si="3"/>
        <v>Dec-22</v>
      </c>
      <c r="G14" s="26" t="str">
        <f t="shared" si="4"/>
        <v>Sat</v>
      </c>
      <c r="H14" s="5" t="s">
        <v>554</v>
      </c>
      <c r="I14" s="42">
        <f>VLOOKUP(H14,TABLES!$A$2:$B$147,2,FALSE)</f>
        <v>4256</v>
      </c>
      <c r="J14" s="42" t="str">
        <f>VLOOKUP(I14,TABLES!$B$2:$C$147,2,FALSE)</f>
        <v>Tesco Pharmacy Department</v>
      </c>
      <c r="K14" s="2" t="s">
        <v>895</v>
      </c>
      <c r="L14" s="21">
        <v>0.66666666666666663</v>
      </c>
      <c r="M14" s="21">
        <v>0.875</v>
      </c>
      <c r="N14" s="26" t="str">
        <f t="shared" si="5"/>
        <v>5:00</v>
      </c>
      <c r="O14" s="26">
        <f t="shared" si="6"/>
        <v>300.00000000000006</v>
      </c>
      <c r="P14" s="42" t="str">
        <f>VLOOKUP(O14,TABLES!$F$2:$H$8,3)</f>
        <v>5 to 7 hrs</v>
      </c>
      <c r="Q14" s="5" t="s">
        <v>875</v>
      </c>
    </row>
    <row r="15" spans="1:17" x14ac:dyDescent="0.35">
      <c r="A15" s="39" t="s">
        <v>4</v>
      </c>
      <c r="B15" s="14">
        <v>44899</v>
      </c>
      <c r="C15" s="26" t="str">
        <f t="shared" si="0"/>
        <v>Q3-2022</v>
      </c>
      <c r="D15" s="27" t="str">
        <f t="shared" si="1"/>
        <v>2022</v>
      </c>
      <c r="E15" s="26" t="str">
        <f t="shared" si="2"/>
        <v>Q3</v>
      </c>
      <c r="F15" s="25" t="str">
        <f t="shared" si="3"/>
        <v>Dec-22</v>
      </c>
      <c r="G15" s="26" t="str">
        <f t="shared" si="4"/>
        <v>Sun</v>
      </c>
      <c r="H15" s="5" t="s">
        <v>760</v>
      </c>
      <c r="I15" s="42">
        <f>VLOOKUP(H15,TABLES!$A$2:$B$147,2,FALSE)</f>
        <v>4333</v>
      </c>
      <c r="J15" s="42" t="str">
        <f>VLOOKUP(I15,TABLES!$B$2:$C$147,2,FALSE)</f>
        <v>Wm Morrisons supermarket Plc</v>
      </c>
      <c r="K15" s="2" t="s">
        <v>895</v>
      </c>
      <c r="L15" s="21">
        <v>0.375</v>
      </c>
      <c r="M15" s="21">
        <v>0.75</v>
      </c>
      <c r="N15" s="26" t="str">
        <f t="shared" si="5"/>
        <v>9:00</v>
      </c>
      <c r="O15" s="26">
        <f t="shared" si="6"/>
        <v>540</v>
      </c>
      <c r="P15" s="42" t="str">
        <f>VLOOKUP(O15,TABLES!$F$2:$H$8,3)</f>
        <v>Over 7 hrs</v>
      </c>
      <c r="Q15" s="5" t="s">
        <v>880</v>
      </c>
    </row>
    <row r="16" spans="1:17" x14ac:dyDescent="0.35">
      <c r="A16" s="39" t="s">
        <v>4</v>
      </c>
      <c r="B16" s="14">
        <v>44904</v>
      </c>
      <c r="C16" s="26" t="str">
        <f t="shared" si="0"/>
        <v>Q3-2022</v>
      </c>
      <c r="D16" s="27" t="str">
        <f t="shared" si="1"/>
        <v>2022</v>
      </c>
      <c r="E16" s="26" t="str">
        <f t="shared" si="2"/>
        <v>Q3</v>
      </c>
      <c r="F16" s="25" t="str">
        <f t="shared" si="3"/>
        <v>Dec-22</v>
      </c>
      <c r="G16" s="26" t="str">
        <f t="shared" si="4"/>
        <v>Fri</v>
      </c>
      <c r="H16" s="5" t="s">
        <v>193</v>
      </c>
      <c r="I16" s="42">
        <f>VLOOKUP(H16,TABLES!$A$2:$B$147,2,FALSE)</f>
        <v>4063</v>
      </c>
      <c r="J16" s="42" t="str">
        <f>VLOOKUP(I16,TABLES!$B$2:$C$147,2,FALSE)</f>
        <v>Steven F Webster Ltd</v>
      </c>
      <c r="K16" s="2" t="s">
        <v>895</v>
      </c>
      <c r="L16" s="21">
        <v>0.375</v>
      </c>
      <c r="M16" s="21">
        <v>0.5</v>
      </c>
      <c r="N16" s="26" t="str">
        <f t="shared" si="5"/>
        <v>3:00</v>
      </c>
      <c r="O16" s="26">
        <f t="shared" si="6"/>
        <v>180</v>
      </c>
      <c r="P16" s="42" t="str">
        <f>VLOOKUP(O16,TABLES!$F$2:$H$8,3)</f>
        <v>3 to 5 hrs</v>
      </c>
      <c r="Q16" s="5" t="s">
        <v>880</v>
      </c>
    </row>
    <row r="17" spans="1:17" x14ac:dyDescent="0.35">
      <c r="A17" s="39" t="s">
        <v>4</v>
      </c>
      <c r="B17" s="14">
        <v>44905</v>
      </c>
      <c r="C17" s="26" t="str">
        <f t="shared" si="0"/>
        <v>Q3-2022</v>
      </c>
      <c r="D17" s="27" t="str">
        <f t="shared" si="1"/>
        <v>2022</v>
      </c>
      <c r="E17" s="26" t="str">
        <f t="shared" si="2"/>
        <v>Q3</v>
      </c>
      <c r="F17" s="25" t="str">
        <f t="shared" si="3"/>
        <v>Dec-22</v>
      </c>
      <c r="G17" s="26" t="str">
        <f t="shared" si="4"/>
        <v>Sat</v>
      </c>
      <c r="H17" s="5" t="s">
        <v>554</v>
      </c>
      <c r="I17" s="42">
        <f>VLOOKUP(H17,TABLES!$A$2:$B$147,2,FALSE)</f>
        <v>4256</v>
      </c>
      <c r="J17" s="42" t="str">
        <f>VLOOKUP(I17,TABLES!$B$2:$C$147,2,FALSE)</f>
        <v>Tesco Pharmacy Department</v>
      </c>
      <c r="K17" s="2" t="s">
        <v>895</v>
      </c>
      <c r="L17" s="21">
        <v>0.66666666666666663</v>
      </c>
      <c r="M17" s="21">
        <v>0.875</v>
      </c>
      <c r="N17" s="26" t="str">
        <f t="shared" si="5"/>
        <v>5:00</v>
      </c>
      <c r="O17" s="26">
        <f t="shared" si="6"/>
        <v>300.00000000000006</v>
      </c>
      <c r="P17" s="42" t="str">
        <f>VLOOKUP(O17,TABLES!$F$2:$H$8,3)</f>
        <v>5 to 7 hrs</v>
      </c>
      <c r="Q17" s="5" t="s">
        <v>870</v>
      </c>
    </row>
    <row r="18" spans="1:17" x14ac:dyDescent="0.35">
      <c r="A18" s="39" t="s">
        <v>4</v>
      </c>
      <c r="B18" s="14">
        <v>44905</v>
      </c>
      <c r="C18" s="26" t="str">
        <f t="shared" si="0"/>
        <v>Q3-2022</v>
      </c>
      <c r="D18" s="27" t="str">
        <f t="shared" si="1"/>
        <v>2022</v>
      </c>
      <c r="E18" s="26" t="str">
        <f t="shared" si="2"/>
        <v>Q3</v>
      </c>
      <c r="F18" s="25" t="str">
        <f t="shared" si="3"/>
        <v>Dec-22</v>
      </c>
      <c r="G18" s="26" t="str">
        <f t="shared" si="4"/>
        <v>Sat</v>
      </c>
      <c r="H18" s="5" t="s">
        <v>332</v>
      </c>
      <c r="I18" s="42">
        <f>VLOOKUP(H18,TABLES!$A$2:$B$147,2,FALSE)</f>
        <v>4108</v>
      </c>
      <c r="J18" s="42" t="str">
        <f>VLOOKUP(I18,TABLES!$B$2:$C$147,2,FALSE)</f>
        <v>Lloyds Pharmacy Ltd</v>
      </c>
      <c r="K18" s="2" t="s">
        <v>1026</v>
      </c>
      <c r="L18" s="21">
        <v>0.375</v>
      </c>
      <c r="M18" s="21">
        <v>0.72916666666666663</v>
      </c>
      <c r="N18" s="26" t="str">
        <f t="shared" si="5"/>
        <v>8:30</v>
      </c>
      <c r="O18" s="26">
        <f t="shared" si="6"/>
        <v>509.99999999999994</v>
      </c>
      <c r="P18" s="42" t="str">
        <f>VLOOKUP(O18,TABLES!$F$2:$H$8,3)</f>
        <v>Over 7 hrs</v>
      </c>
      <c r="Q18" s="5" t="s">
        <v>874</v>
      </c>
    </row>
    <row r="19" spans="1:17" x14ac:dyDescent="0.35">
      <c r="A19" s="39" t="s">
        <v>4</v>
      </c>
      <c r="B19" s="14">
        <v>44905</v>
      </c>
      <c r="C19" s="26" t="str">
        <f t="shared" si="0"/>
        <v>Q3-2022</v>
      </c>
      <c r="D19" s="27" t="str">
        <f t="shared" si="1"/>
        <v>2022</v>
      </c>
      <c r="E19" s="26" t="str">
        <f t="shared" si="2"/>
        <v>Q3</v>
      </c>
      <c r="F19" s="25" t="str">
        <f t="shared" si="3"/>
        <v>Dec-22</v>
      </c>
      <c r="G19" s="26" t="str">
        <f t="shared" si="4"/>
        <v>Sat</v>
      </c>
      <c r="H19" s="5" t="s">
        <v>332</v>
      </c>
      <c r="I19" s="42">
        <f>VLOOKUP(H19,TABLES!$A$2:$B$147,2,FALSE)</f>
        <v>4108</v>
      </c>
      <c r="J19" s="42" t="str">
        <f>VLOOKUP(I19,TABLES!$B$2:$C$147,2,FALSE)</f>
        <v>Lloyds Pharmacy Ltd</v>
      </c>
      <c r="K19" s="2" t="s">
        <v>1027</v>
      </c>
      <c r="L19" s="21">
        <v>0.375</v>
      </c>
      <c r="M19" s="21">
        <v>0.72916666666666663</v>
      </c>
      <c r="N19" s="26" t="str">
        <f t="shared" si="5"/>
        <v>8:30</v>
      </c>
      <c r="O19" s="26">
        <f t="shared" si="6"/>
        <v>509.99999999999994</v>
      </c>
      <c r="P19" s="42" t="str">
        <f>VLOOKUP(O19,TABLES!$F$2:$H$8,3)</f>
        <v>Over 7 hrs</v>
      </c>
      <c r="Q19" s="5" t="s">
        <v>870</v>
      </c>
    </row>
    <row r="20" spans="1:17" x14ac:dyDescent="0.35">
      <c r="A20" s="39" t="s">
        <v>4</v>
      </c>
      <c r="B20" s="14">
        <v>44905</v>
      </c>
      <c r="C20" s="26" t="str">
        <f t="shared" si="0"/>
        <v>Q3-2022</v>
      </c>
      <c r="D20" s="27" t="str">
        <f t="shared" si="1"/>
        <v>2022</v>
      </c>
      <c r="E20" s="26" t="str">
        <f t="shared" si="2"/>
        <v>Q3</v>
      </c>
      <c r="F20" s="25" t="str">
        <f t="shared" si="3"/>
        <v>Dec-22</v>
      </c>
      <c r="G20" s="26" t="str">
        <f t="shared" si="4"/>
        <v>Sat</v>
      </c>
      <c r="H20" s="5" t="s">
        <v>169</v>
      </c>
      <c r="I20" s="42">
        <f>VLOOKUP(H20,TABLES!$A$2:$B$147,2,FALSE)</f>
        <v>4055</v>
      </c>
      <c r="J20" s="42" t="str">
        <f>VLOOKUP(I20,TABLES!$B$2:$C$147,2,FALSE)</f>
        <v>W Davidson &amp; Sons Ltd</v>
      </c>
      <c r="K20" s="2" t="s">
        <v>1027</v>
      </c>
      <c r="L20" s="21">
        <v>0.66666666666666663</v>
      </c>
      <c r="M20" s="21">
        <v>0.70833333333333337</v>
      </c>
      <c r="N20" s="26" t="str">
        <f t="shared" si="5"/>
        <v>1:00</v>
      </c>
      <c r="O20" s="26">
        <f t="shared" si="6"/>
        <v>60.000000000000107</v>
      </c>
      <c r="P20" s="42" t="str">
        <f>VLOOKUP(O20,TABLES!$F$2:$H$8,3)</f>
        <v>1 to 3 hrs</v>
      </c>
      <c r="Q20" s="5" t="s">
        <v>879</v>
      </c>
    </row>
    <row r="21" spans="1:17" x14ac:dyDescent="0.35">
      <c r="A21" s="39" t="s">
        <v>4</v>
      </c>
      <c r="B21" s="14">
        <v>44908</v>
      </c>
      <c r="C21" s="26" t="str">
        <f t="shared" si="0"/>
        <v>Q3-2022</v>
      </c>
      <c r="D21" s="27" t="str">
        <f t="shared" si="1"/>
        <v>2022</v>
      </c>
      <c r="E21" s="26" t="str">
        <f t="shared" si="2"/>
        <v>Q3</v>
      </c>
      <c r="F21" s="25" t="str">
        <f t="shared" si="3"/>
        <v>Dec-22</v>
      </c>
      <c r="G21" s="26" t="str">
        <f t="shared" si="4"/>
        <v>Tue</v>
      </c>
      <c r="H21" s="5" t="s">
        <v>8</v>
      </c>
      <c r="I21" s="42">
        <f>VLOOKUP(H21,TABLES!$A$2:$B$147,2,FALSE)</f>
        <v>4298</v>
      </c>
      <c r="J21" s="42" t="str">
        <f>VLOOKUP(I21,TABLES!$B$2:$C$147,2,FALSE)</f>
        <v>Lloyds Pharmacy Ltd</v>
      </c>
      <c r="K21" s="2" t="s">
        <v>1027</v>
      </c>
      <c r="L21" s="21">
        <v>0.375</v>
      </c>
      <c r="M21" s="21">
        <v>0.39583333333333331</v>
      </c>
      <c r="N21" s="26" t="str">
        <f t="shared" si="5"/>
        <v>0:30</v>
      </c>
      <c r="O21" s="26">
        <f t="shared" si="6"/>
        <v>29.999999999999972</v>
      </c>
      <c r="P21" s="42" t="str">
        <f>VLOOKUP(O21,TABLES!$F$2:$H$8,3)</f>
        <v>under 30 min</v>
      </c>
      <c r="Q21" s="5" t="s">
        <v>869</v>
      </c>
    </row>
    <row r="22" spans="1:17" x14ac:dyDescent="0.35">
      <c r="A22" s="39" t="s">
        <v>4</v>
      </c>
      <c r="B22" s="14">
        <v>44908</v>
      </c>
      <c r="C22" s="26" t="str">
        <f t="shared" si="0"/>
        <v>Q3-2022</v>
      </c>
      <c r="D22" s="27" t="str">
        <f t="shared" si="1"/>
        <v>2022</v>
      </c>
      <c r="E22" s="26" t="str">
        <f t="shared" si="2"/>
        <v>Q3</v>
      </c>
      <c r="F22" s="25" t="str">
        <f t="shared" si="3"/>
        <v>Dec-22</v>
      </c>
      <c r="G22" s="26" t="str">
        <f t="shared" si="4"/>
        <v>Tue</v>
      </c>
      <c r="H22" s="5" t="s">
        <v>33</v>
      </c>
      <c r="I22" s="42">
        <f>VLOOKUP(H22,TABLES!$A$2:$B$147,2,FALSE)</f>
        <v>4061</v>
      </c>
      <c r="J22" s="42" t="str">
        <f>VLOOKUP(I22,TABLES!$B$2:$C$147,2,FALSE)</f>
        <v>Boots the Chemists Ltd</v>
      </c>
      <c r="K22" s="2" t="s">
        <v>1027</v>
      </c>
      <c r="L22" s="21">
        <v>0.625</v>
      </c>
      <c r="M22" s="21">
        <v>0.72916666666666663</v>
      </c>
      <c r="N22" s="26" t="str">
        <f t="shared" si="5"/>
        <v>2:30</v>
      </c>
      <c r="O22" s="26">
        <f t="shared" si="6"/>
        <v>149.99999999999994</v>
      </c>
      <c r="P22" s="42" t="str">
        <f>VLOOKUP(O22,TABLES!$F$2:$H$8,3)</f>
        <v>1 to 3 hrs</v>
      </c>
      <c r="Q22" s="5" t="s">
        <v>879</v>
      </c>
    </row>
    <row r="23" spans="1:17" x14ac:dyDescent="0.35">
      <c r="A23" s="39" t="s">
        <v>4</v>
      </c>
      <c r="B23" s="14">
        <v>44909</v>
      </c>
      <c r="C23" s="26" t="str">
        <f t="shared" si="0"/>
        <v>Q3-2022</v>
      </c>
      <c r="D23" s="27" t="str">
        <f t="shared" si="1"/>
        <v>2022</v>
      </c>
      <c r="E23" s="26" t="str">
        <f t="shared" si="2"/>
        <v>Q3</v>
      </c>
      <c r="F23" s="25" t="str">
        <f t="shared" si="3"/>
        <v>Dec-22</v>
      </c>
      <c r="G23" s="26" t="str">
        <f t="shared" si="4"/>
        <v>Wed</v>
      </c>
      <c r="H23" s="5" t="s">
        <v>332</v>
      </c>
      <c r="I23" s="42">
        <f>VLOOKUP(H23,TABLES!$A$2:$B$147,2,FALSE)</f>
        <v>4108</v>
      </c>
      <c r="J23" s="42" t="str">
        <f>VLOOKUP(I23,TABLES!$B$2:$C$147,2,FALSE)</f>
        <v>Lloyds Pharmacy Ltd</v>
      </c>
      <c r="K23" s="2" t="s">
        <v>1026</v>
      </c>
      <c r="L23" s="21">
        <v>0.375</v>
      </c>
      <c r="M23" s="21">
        <v>0.41666666666666669</v>
      </c>
      <c r="N23" s="26" t="str">
        <f t="shared" si="5"/>
        <v>1:00</v>
      </c>
      <c r="O23" s="26">
        <f t="shared" si="6"/>
        <v>60.000000000000028</v>
      </c>
      <c r="P23" s="42" t="str">
        <f>VLOOKUP(O23,TABLES!$F$2:$H$8,3)</f>
        <v>1 to 3 hrs</v>
      </c>
      <c r="Q23" s="5" t="s">
        <v>879</v>
      </c>
    </row>
    <row r="24" spans="1:17" x14ac:dyDescent="0.35">
      <c r="A24" s="39" t="s">
        <v>4</v>
      </c>
      <c r="B24" s="14">
        <v>44909</v>
      </c>
      <c r="C24" s="26" t="str">
        <f t="shared" si="0"/>
        <v>Q3-2022</v>
      </c>
      <c r="D24" s="27" t="str">
        <f t="shared" si="1"/>
        <v>2022</v>
      </c>
      <c r="E24" s="26" t="str">
        <f t="shared" si="2"/>
        <v>Q3</v>
      </c>
      <c r="F24" s="25" t="str">
        <f t="shared" si="3"/>
        <v>Dec-22</v>
      </c>
      <c r="G24" s="26" t="str">
        <f t="shared" si="4"/>
        <v>Wed</v>
      </c>
      <c r="H24" s="5" t="s">
        <v>326</v>
      </c>
      <c r="I24" s="42">
        <f>VLOOKUP(H24,TABLES!$A$2:$B$147,2,FALSE)</f>
        <v>4107</v>
      </c>
      <c r="J24" s="42" t="str">
        <f>VLOOKUP(I24,TABLES!$B$2:$C$147,2,FALSE)</f>
        <v>Lloyds Pharmacy Ltd</v>
      </c>
      <c r="K24" s="2" t="s">
        <v>1026</v>
      </c>
      <c r="L24" s="21">
        <v>0.375</v>
      </c>
      <c r="M24" s="21">
        <v>0.44791666666666669</v>
      </c>
      <c r="N24" s="26" t="str">
        <f t="shared" si="5"/>
        <v>1:45</v>
      </c>
      <c r="O24" s="26">
        <f t="shared" si="6"/>
        <v>105.00000000000003</v>
      </c>
      <c r="P24" s="42" t="str">
        <f>VLOOKUP(O24,TABLES!$F$2:$H$8,3)</f>
        <v>1 to 3 hrs</v>
      </c>
      <c r="Q24" s="5" t="s">
        <v>870</v>
      </c>
    </row>
    <row r="25" spans="1:17" x14ac:dyDescent="0.35">
      <c r="A25" s="39" t="s">
        <v>4</v>
      </c>
      <c r="B25" s="14">
        <v>44909</v>
      </c>
      <c r="C25" s="26" t="str">
        <f t="shared" si="0"/>
        <v>Q3-2022</v>
      </c>
      <c r="D25" s="27" t="str">
        <f t="shared" si="1"/>
        <v>2022</v>
      </c>
      <c r="E25" s="26" t="str">
        <f t="shared" si="2"/>
        <v>Q3</v>
      </c>
      <c r="F25" s="25" t="str">
        <f t="shared" si="3"/>
        <v>Dec-22</v>
      </c>
      <c r="G25" s="26" t="str">
        <f t="shared" si="4"/>
        <v>Wed</v>
      </c>
      <c r="H25" s="5" t="s">
        <v>11</v>
      </c>
      <c r="I25" s="42">
        <f>VLOOKUP(H25,TABLES!$A$2:$B$147,2,FALSE)</f>
        <v>4299</v>
      </c>
      <c r="J25" s="42" t="str">
        <f>VLOOKUP(I25,TABLES!$B$2:$C$147,2,FALSE)</f>
        <v>Lloyds Pharmacy Ltd</v>
      </c>
      <c r="K25" s="2" t="s">
        <v>1026</v>
      </c>
      <c r="L25" s="21">
        <v>0.375</v>
      </c>
      <c r="M25" s="21">
        <v>0.72916666666666663</v>
      </c>
      <c r="N25" s="26" t="str">
        <f t="shared" si="5"/>
        <v>8:30</v>
      </c>
      <c r="O25" s="26">
        <f t="shared" si="6"/>
        <v>509.99999999999994</v>
      </c>
      <c r="P25" s="42" t="str">
        <f>VLOOKUP(O25,TABLES!$F$2:$H$8,3)</f>
        <v>Over 7 hrs</v>
      </c>
      <c r="Q25" s="5" t="s">
        <v>870</v>
      </c>
    </row>
    <row r="26" spans="1:17" x14ac:dyDescent="0.35">
      <c r="A26" s="39" t="s">
        <v>4</v>
      </c>
      <c r="B26" s="14">
        <v>44909</v>
      </c>
      <c r="C26" s="26" t="str">
        <f t="shared" si="0"/>
        <v>Q3-2022</v>
      </c>
      <c r="D26" s="27" t="str">
        <f t="shared" si="1"/>
        <v>2022</v>
      </c>
      <c r="E26" s="26" t="str">
        <f t="shared" si="2"/>
        <v>Q3</v>
      </c>
      <c r="F26" s="25" t="str">
        <f t="shared" si="3"/>
        <v>Dec-22</v>
      </c>
      <c r="G26" s="26" t="str">
        <f t="shared" si="4"/>
        <v>Wed</v>
      </c>
      <c r="H26" s="5" t="s">
        <v>26</v>
      </c>
      <c r="I26" s="42">
        <f>VLOOKUP(H26,TABLES!$A$2:$B$147,2,FALSE)</f>
        <v>4013</v>
      </c>
      <c r="J26" s="42" t="str">
        <f>VLOOKUP(I26,TABLES!$B$2:$C$147,2,FALSE)</f>
        <v>Boots the Chemists Ltd</v>
      </c>
      <c r="K26" s="2" t="s">
        <v>895</v>
      </c>
      <c r="L26" s="21">
        <v>0.75</v>
      </c>
      <c r="M26" s="21">
        <v>0.79166666666666663</v>
      </c>
      <c r="N26" s="26" t="str">
        <f t="shared" si="5"/>
        <v>1:00</v>
      </c>
      <c r="O26" s="26">
        <f t="shared" si="6"/>
        <v>59.999999999999943</v>
      </c>
      <c r="P26" s="42" t="str">
        <f>VLOOKUP(O26,TABLES!$F$2:$H$8,3)</f>
        <v>1 to 3 hrs</v>
      </c>
      <c r="Q26" s="5" t="s">
        <v>879</v>
      </c>
    </row>
    <row r="27" spans="1:17" x14ac:dyDescent="0.35">
      <c r="A27" s="39" t="s">
        <v>4</v>
      </c>
      <c r="B27" s="14">
        <v>44909</v>
      </c>
      <c r="C27" s="26" t="str">
        <f t="shared" si="0"/>
        <v>Q3-2022</v>
      </c>
      <c r="D27" s="27" t="str">
        <f t="shared" si="1"/>
        <v>2022</v>
      </c>
      <c r="E27" s="26" t="str">
        <f t="shared" si="2"/>
        <v>Q3</v>
      </c>
      <c r="F27" s="25" t="str">
        <f t="shared" si="3"/>
        <v>Dec-22</v>
      </c>
      <c r="G27" s="26" t="str">
        <f t="shared" si="4"/>
        <v>Wed</v>
      </c>
      <c r="H27" s="5" t="s">
        <v>32</v>
      </c>
      <c r="I27" s="42">
        <f>VLOOKUP(H27,TABLES!$A$2:$B$147,2,FALSE)</f>
        <v>4304</v>
      </c>
      <c r="J27" s="42" t="str">
        <f>VLOOKUP(I27,TABLES!$B$2:$C$147,2,FALSE)</f>
        <v>Boots the Chemists Ltd</v>
      </c>
      <c r="K27" s="2" t="s">
        <v>895</v>
      </c>
      <c r="L27" s="21">
        <v>0.70833333333333337</v>
      </c>
      <c r="M27" s="21">
        <v>0.75</v>
      </c>
      <c r="N27" s="26" t="str">
        <f t="shared" si="5"/>
        <v>1:00</v>
      </c>
      <c r="O27" s="26">
        <f t="shared" si="6"/>
        <v>59.999999999999943</v>
      </c>
      <c r="P27" s="42" t="str">
        <f>VLOOKUP(O27,TABLES!$F$2:$H$8,3)</f>
        <v>1 to 3 hrs</v>
      </c>
      <c r="Q27" s="5" t="s">
        <v>879</v>
      </c>
    </row>
    <row r="28" spans="1:17" x14ac:dyDescent="0.35">
      <c r="A28" s="39" t="s">
        <v>4</v>
      </c>
      <c r="B28" s="14">
        <v>44910</v>
      </c>
      <c r="C28" s="26" t="str">
        <f t="shared" si="0"/>
        <v>Q3-2022</v>
      </c>
      <c r="D28" s="27" t="str">
        <f t="shared" si="1"/>
        <v>2022</v>
      </c>
      <c r="E28" s="26" t="str">
        <f t="shared" si="2"/>
        <v>Q3</v>
      </c>
      <c r="F28" s="25" t="str">
        <f t="shared" si="3"/>
        <v>Dec-22</v>
      </c>
      <c r="G28" s="26" t="str">
        <f t="shared" si="4"/>
        <v>Thu</v>
      </c>
      <c r="H28" s="5" t="s">
        <v>149</v>
      </c>
      <c r="I28" s="42">
        <f>VLOOKUP(H28,TABLES!$A$2:$B$147,2,FALSE)</f>
        <v>4047</v>
      </c>
      <c r="J28" s="42" t="str">
        <f>VLOOKUP(I28,TABLES!$B$2:$C$147,2,FALSE)</f>
        <v>Lloyds Pharmacy Ltd</v>
      </c>
      <c r="K28" s="2" t="s">
        <v>896</v>
      </c>
      <c r="L28" s="21">
        <v>0.375</v>
      </c>
      <c r="M28" s="21">
        <v>0.72916666666666663</v>
      </c>
      <c r="N28" s="26" t="str">
        <f t="shared" si="5"/>
        <v>8:30</v>
      </c>
      <c r="O28" s="26">
        <f t="shared" si="6"/>
        <v>509.99999999999994</v>
      </c>
      <c r="P28" s="42" t="str">
        <f>VLOOKUP(O28,TABLES!$F$2:$H$8,3)</f>
        <v>Over 7 hrs</v>
      </c>
      <c r="Q28" s="5" t="s">
        <v>870</v>
      </c>
    </row>
    <row r="29" spans="1:17" x14ac:dyDescent="0.35">
      <c r="A29" s="39" t="s">
        <v>4</v>
      </c>
      <c r="B29" s="14">
        <v>44912</v>
      </c>
      <c r="C29" s="26" t="str">
        <f t="shared" si="0"/>
        <v>Q3-2022</v>
      </c>
      <c r="D29" s="27" t="str">
        <f t="shared" si="1"/>
        <v>2022</v>
      </c>
      <c r="E29" s="26" t="str">
        <f t="shared" si="2"/>
        <v>Q3</v>
      </c>
      <c r="F29" s="25" t="str">
        <f t="shared" si="3"/>
        <v>Dec-22</v>
      </c>
      <c r="G29" s="26" t="str">
        <f t="shared" si="4"/>
        <v>Sat</v>
      </c>
      <c r="H29" s="5" t="s">
        <v>11</v>
      </c>
      <c r="I29" s="42">
        <f>VLOOKUP(H29,TABLES!$A$2:$B$147,2,FALSE)</f>
        <v>4299</v>
      </c>
      <c r="J29" s="42" t="str">
        <f>VLOOKUP(I29,TABLES!$B$2:$C$147,2,FALSE)</f>
        <v>Lloyds Pharmacy Ltd</v>
      </c>
      <c r="K29" s="2" t="s">
        <v>895</v>
      </c>
      <c r="L29" s="21">
        <v>0.54166666666666663</v>
      </c>
      <c r="M29" s="21">
        <v>0.66666666666666663</v>
      </c>
      <c r="N29" s="26" t="str">
        <f t="shared" si="5"/>
        <v>3:00</v>
      </c>
      <c r="O29" s="26">
        <f t="shared" si="6"/>
        <v>180</v>
      </c>
      <c r="P29" s="42" t="str">
        <f>VLOOKUP(O29,TABLES!$F$2:$H$8,3)</f>
        <v>3 to 5 hrs</v>
      </c>
      <c r="Q29" s="5" t="s">
        <v>870</v>
      </c>
    </row>
    <row r="30" spans="1:17" x14ac:dyDescent="0.35">
      <c r="A30" s="39" t="s">
        <v>4</v>
      </c>
      <c r="B30" s="14">
        <v>44913</v>
      </c>
      <c r="C30" s="26" t="str">
        <f t="shared" si="0"/>
        <v>Q3-2022</v>
      </c>
      <c r="D30" s="27" t="str">
        <f t="shared" si="1"/>
        <v>2022</v>
      </c>
      <c r="E30" s="26" t="str">
        <f t="shared" si="2"/>
        <v>Q3</v>
      </c>
      <c r="F30" s="25" t="str">
        <f t="shared" si="3"/>
        <v>Dec-22</v>
      </c>
      <c r="G30" s="26" t="str">
        <f t="shared" si="4"/>
        <v>Sun</v>
      </c>
      <c r="H30" s="5" t="s">
        <v>312</v>
      </c>
      <c r="I30" s="42">
        <f>VLOOKUP(H30,TABLES!$A$2:$B$147,2,FALSE)</f>
        <v>4103</v>
      </c>
      <c r="J30" s="42" t="str">
        <f>VLOOKUP(I30,TABLES!$B$2:$C$147,2,FALSE)</f>
        <v>Lloyds Pharmacy Ltd</v>
      </c>
      <c r="K30" s="2" t="s">
        <v>895</v>
      </c>
      <c r="L30" s="21">
        <v>0.375</v>
      </c>
      <c r="M30" s="21">
        <v>0.75</v>
      </c>
      <c r="N30" s="26" t="str">
        <f t="shared" si="5"/>
        <v>9:00</v>
      </c>
      <c r="O30" s="26">
        <f t="shared" si="6"/>
        <v>540</v>
      </c>
      <c r="P30" s="42" t="str">
        <f>VLOOKUP(O30,TABLES!$F$2:$H$8,3)</f>
        <v>Over 7 hrs</v>
      </c>
      <c r="Q30" s="5" t="s">
        <v>870</v>
      </c>
    </row>
    <row r="31" spans="1:17" x14ac:dyDescent="0.35">
      <c r="A31" s="39" t="s">
        <v>4</v>
      </c>
      <c r="B31" s="14">
        <v>44914</v>
      </c>
      <c r="C31" s="26" t="str">
        <f t="shared" si="0"/>
        <v>Q3-2022</v>
      </c>
      <c r="D31" s="27" t="str">
        <f t="shared" si="1"/>
        <v>2022</v>
      </c>
      <c r="E31" s="26" t="str">
        <f t="shared" si="2"/>
        <v>Q3</v>
      </c>
      <c r="F31" s="25" t="str">
        <f t="shared" si="3"/>
        <v>Dec-22</v>
      </c>
      <c r="G31" s="26" t="str">
        <f t="shared" si="4"/>
        <v>Mon</v>
      </c>
      <c r="H31" s="5" t="s">
        <v>10</v>
      </c>
      <c r="I31" s="42">
        <f>VLOOKUP(H31,TABLES!$A$2:$B$147,2,FALSE)</f>
        <v>4300</v>
      </c>
      <c r="J31" s="42" t="str">
        <f>VLOOKUP(I31,TABLES!$B$2:$C$147,2,FALSE)</f>
        <v>Lloyds Pharmacy Ltd</v>
      </c>
      <c r="K31" s="2" t="s">
        <v>1027</v>
      </c>
      <c r="L31" s="21">
        <v>0.5</v>
      </c>
      <c r="M31" s="21">
        <v>0.60416666666666663</v>
      </c>
      <c r="N31" s="26" t="str">
        <f t="shared" si="5"/>
        <v>2:30</v>
      </c>
      <c r="O31" s="26">
        <f t="shared" si="6"/>
        <v>149.99999999999994</v>
      </c>
      <c r="P31" s="42" t="str">
        <f>VLOOKUP(O31,TABLES!$F$2:$H$8,3)</f>
        <v>1 to 3 hrs</v>
      </c>
      <c r="Q31" s="5" t="s">
        <v>872</v>
      </c>
    </row>
    <row r="32" spans="1:17" x14ac:dyDescent="0.35">
      <c r="A32" s="39" t="s">
        <v>4</v>
      </c>
      <c r="B32" s="14">
        <v>44916</v>
      </c>
      <c r="C32" s="26" t="str">
        <f t="shared" si="0"/>
        <v>Q3-2022</v>
      </c>
      <c r="D32" s="27" t="str">
        <f t="shared" si="1"/>
        <v>2022</v>
      </c>
      <c r="E32" s="26" t="str">
        <f t="shared" si="2"/>
        <v>Q3</v>
      </c>
      <c r="F32" s="25" t="str">
        <f t="shared" si="3"/>
        <v>Dec-22</v>
      </c>
      <c r="G32" s="26" t="str">
        <f t="shared" si="4"/>
        <v>Wed</v>
      </c>
      <c r="H32" s="5" t="s">
        <v>554</v>
      </c>
      <c r="I32" s="42">
        <f>VLOOKUP(H32,TABLES!$A$2:$B$147,2,FALSE)</f>
        <v>4256</v>
      </c>
      <c r="J32" s="42" t="str">
        <f>VLOOKUP(I32,TABLES!$B$2:$C$147,2,FALSE)</f>
        <v>Tesco Pharmacy Department</v>
      </c>
      <c r="K32" s="2" t="s">
        <v>895</v>
      </c>
      <c r="L32" s="21">
        <v>0.64583333333333337</v>
      </c>
      <c r="M32" s="21">
        <v>0.72916666666666663</v>
      </c>
      <c r="N32" s="26" t="str">
        <f t="shared" si="5"/>
        <v>2:00</v>
      </c>
      <c r="O32" s="26">
        <f t="shared" si="6"/>
        <v>119.99999999999989</v>
      </c>
      <c r="P32" s="42" t="str">
        <f>VLOOKUP(O32,TABLES!$F$2:$H$8,3)</f>
        <v>1 to 3 hrs</v>
      </c>
      <c r="Q32" s="5" t="s">
        <v>870</v>
      </c>
    </row>
    <row r="33" spans="1:17" x14ac:dyDescent="0.35">
      <c r="A33" s="39" t="s">
        <v>4</v>
      </c>
      <c r="B33" s="14">
        <v>44917</v>
      </c>
      <c r="C33" s="26" t="str">
        <f t="shared" si="0"/>
        <v>Q3-2022</v>
      </c>
      <c r="D33" s="27" t="str">
        <f t="shared" si="1"/>
        <v>2022</v>
      </c>
      <c r="E33" s="26" t="str">
        <f t="shared" si="2"/>
        <v>Q3</v>
      </c>
      <c r="F33" s="25" t="str">
        <f t="shared" si="3"/>
        <v>Dec-22</v>
      </c>
      <c r="G33" s="26" t="str">
        <f t="shared" si="4"/>
        <v>Thu</v>
      </c>
      <c r="H33" s="5" t="s">
        <v>321</v>
      </c>
      <c r="I33" s="42">
        <f>VLOOKUP(H33,TABLES!$A$2:$B$147,2,FALSE)</f>
        <v>4106</v>
      </c>
      <c r="J33" s="42" t="str">
        <f>VLOOKUP(I33,TABLES!$B$2:$C$147,2,FALSE)</f>
        <v>Lloyds Pharmacy Ltd</v>
      </c>
      <c r="K33" s="2" t="s">
        <v>1027</v>
      </c>
      <c r="L33" s="21">
        <v>0.58333333333333337</v>
      </c>
      <c r="M33" s="21">
        <v>0.72916666666666663</v>
      </c>
      <c r="N33" s="26" t="str">
        <f t="shared" si="5"/>
        <v>3:30</v>
      </c>
      <c r="O33" s="26">
        <f t="shared" si="6"/>
        <v>209.99999999999989</v>
      </c>
      <c r="P33" s="42" t="str">
        <f>VLOOKUP(O33,TABLES!$F$2:$H$8,3)</f>
        <v>3 to 5 hrs</v>
      </c>
      <c r="Q33" s="5" t="s">
        <v>872</v>
      </c>
    </row>
    <row r="34" spans="1:17" x14ac:dyDescent="0.35">
      <c r="A34" s="39" t="s">
        <v>4</v>
      </c>
      <c r="B34" s="14">
        <v>44917</v>
      </c>
      <c r="C34" s="26" t="str">
        <f t="shared" si="0"/>
        <v>Q3-2022</v>
      </c>
      <c r="D34" s="27" t="str">
        <f t="shared" si="1"/>
        <v>2022</v>
      </c>
      <c r="E34" s="26" t="str">
        <f t="shared" si="2"/>
        <v>Q3</v>
      </c>
      <c r="F34" s="25" t="str">
        <f t="shared" si="3"/>
        <v>Dec-22</v>
      </c>
      <c r="G34" s="26" t="str">
        <f t="shared" si="4"/>
        <v>Thu</v>
      </c>
      <c r="H34" s="5" t="s">
        <v>149</v>
      </c>
      <c r="I34" s="42">
        <f>VLOOKUP(H34,TABLES!$A$2:$B$147,2,FALSE)</f>
        <v>4047</v>
      </c>
      <c r="J34" s="42" t="str">
        <f>VLOOKUP(I34,TABLES!$B$2:$C$147,2,FALSE)</f>
        <v>Lloyds Pharmacy Ltd</v>
      </c>
      <c r="K34" s="2" t="s">
        <v>1027</v>
      </c>
      <c r="L34" s="21">
        <v>0.375</v>
      </c>
      <c r="M34" s="21">
        <v>0.58333333333333337</v>
      </c>
      <c r="N34" s="26" t="str">
        <f t="shared" si="5"/>
        <v>5:00</v>
      </c>
      <c r="O34" s="26">
        <f t="shared" si="6"/>
        <v>300.00000000000006</v>
      </c>
      <c r="P34" s="42" t="str">
        <f>VLOOKUP(O34,TABLES!$F$2:$H$8,3)</f>
        <v>5 to 7 hrs</v>
      </c>
      <c r="Q34" s="5" t="s">
        <v>870</v>
      </c>
    </row>
    <row r="35" spans="1:17" x14ac:dyDescent="0.35">
      <c r="A35" s="39" t="s">
        <v>4</v>
      </c>
      <c r="B35" s="14">
        <v>44918</v>
      </c>
      <c r="C35" s="26" t="str">
        <f t="shared" si="0"/>
        <v>Q3-2022</v>
      </c>
      <c r="D35" s="27" t="str">
        <f t="shared" si="1"/>
        <v>2022</v>
      </c>
      <c r="E35" s="26" t="str">
        <f t="shared" si="2"/>
        <v>Q3</v>
      </c>
      <c r="F35" s="25" t="str">
        <f t="shared" si="3"/>
        <v>Dec-22</v>
      </c>
      <c r="G35" s="26" t="str">
        <f t="shared" si="4"/>
        <v>Fri</v>
      </c>
      <c r="H35" s="5" t="s">
        <v>554</v>
      </c>
      <c r="I35" s="42">
        <f>VLOOKUP(H35,TABLES!$A$2:$B$147,2,FALSE)</f>
        <v>4256</v>
      </c>
      <c r="J35" s="42" t="str">
        <f>VLOOKUP(I35,TABLES!$B$2:$C$147,2,FALSE)</f>
        <v>Tesco Pharmacy Department</v>
      </c>
      <c r="K35" s="2" t="s">
        <v>895</v>
      </c>
      <c r="L35" s="21">
        <v>0.625</v>
      </c>
      <c r="M35" s="21">
        <v>0.875</v>
      </c>
      <c r="N35" s="26" t="str">
        <f t="shared" si="5"/>
        <v>6:00</v>
      </c>
      <c r="O35" s="26">
        <f t="shared" si="6"/>
        <v>360</v>
      </c>
      <c r="P35" s="42" t="str">
        <f>VLOOKUP(O35,TABLES!$F$2:$H$8,3)</f>
        <v>5 to 7 hrs</v>
      </c>
      <c r="Q35" s="5" t="s">
        <v>870</v>
      </c>
    </row>
    <row r="36" spans="1:17" x14ac:dyDescent="0.35">
      <c r="A36" s="39" t="s">
        <v>4</v>
      </c>
      <c r="B36" s="14">
        <v>44919</v>
      </c>
      <c r="C36" s="26" t="str">
        <f t="shared" si="0"/>
        <v>Q3-2022</v>
      </c>
      <c r="D36" s="27" t="str">
        <f t="shared" si="1"/>
        <v>2022</v>
      </c>
      <c r="E36" s="26" t="str">
        <f t="shared" si="2"/>
        <v>Q3</v>
      </c>
      <c r="F36" s="25" t="str">
        <f t="shared" si="3"/>
        <v>Dec-22</v>
      </c>
      <c r="G36" s="26" t="str">
        <f t="shared" si="4"/>
        <v>Sat</v>
      </c>
      <c r="H36" s="5" t="s">
        <v>554</v>
      </c>
      <c r="I36" s="42">
        <f>VLOOKUP(H36,TABLES!$A$2:$B$147,2,FALSE)</f>
        <v>4256</v>
      </c>
      <c r="J36" s="42" t="str">
        <f>VLOOKUP(I36,TABLES!$B$2:$C$147,2,FALSE)</f>
        <v>Tesco Pharmacy Department</v>
      </c>
      <c r="K36" s="2" t="s">
        <v>895</v>
      </c>
      <c r="L36" s="21">
        <v>0.375</v>
      </c>
      <c r="M36" s="21">
        <v>0.875</v>
      </c>
      <c r="N36" s="26" t="str">
        <f t="shared" si="5"/>
        <v>12:00</v>
      </c>
      <c r="O36" s="26">
        <f t="shared" si="6"/>
        <v>720</v>
      </c>
      <c r="P36" s="42" t="str">
        <f>VLOOKUP(O36,TABLES!$F$2:$H$8,3)</f>
        <v>Over 7 hrs</v>
      </c>
      <c r="Q36" s="5" t="s">
        <v>870</v>
      </c>
    </row>
    <row r="37" spans="1:17" x14ac:dyDescent="0.35">
      <c r="A37" s="39" t="s">
        <v>4</v>
      </c>
      <c r="B37" s="14">
        <v>44919</v>
      </c>
      <c r="C37" s="26" t="str">
        <f t="shared" si="0"/>
        <v>Q3-2022</v>
      </c>
      <c r="D37" s="27" t="str">
        <f t="shared" si="1"/>
        <v>2022</v>
      </c>
      <c r="E37" s="26" t="str">
        <f t="shared" si="2"/>
        <v>Q3</v>
      </c>
      <c r="F37" s="25" t="str">
        <f t="shared" si="3"/>
        <v>Dec-22</v>
      </c>
      <c r="G37" s="26" t="str">
        <f t="shared" si="4"/>
        <v>Sat</v>
      </c>
      <c r="H37" s="5" t="s">
        <v>10</v>
      </c>
      <c r="I37" s="42">
        <f>VLOOKUP(H37,TABLES!$A$2:$B$147,2,FALSE)</f>
        <v>4300</v>
      </c>
      <c r="J37" s="42" t="str">
        <f>VLOOKUP(I37,TABLES!$B$2:$C$147,2,FALSE)</f>
        <v>Lloyds Pharmacy Ltd</v>
      </c>
      <c r="K37" s="2" t="s">
        <v>1027</v>
      </c>
      <c r="L37" s="21">
        <v>0.375</v>
      </c>
      <c r="M37" s="21">
        <v>0.70833333333333337</v>
      </c>
      <c r="N37" s="26" t="str">
        <f t="shared" si="5"/>
        <v>8:00</v>
      </c>
      <c r="O37" s="26">
        <f t="shared" si="6"/>
        <v>480.00000000000006</v>
      </c>
      <c r="P37" s="42" t="str">
        <f>VLOOKUP(O37,TABLES!$F$2:$H$8,3)</f>
        <v>Over 7 hrs</v>
      </c>
      <c r="Q37" s="5" t="s">
        <v>870</v>
      </c>
    </row>
    <row r="38" spans="1:17" x14ac:dyDescent="0.35">
      <c r="A38" s="39" t="s">
        <v>4</v>
      </c>
      <c r="B38" s="14">
        <v>44923</v>
      </c>
      <c r="C38" s="26" t="str">
        <f t="shared" si="0"/>
        <v>Q3-2022</v>
      </c>
      <c r="D38" s="27" t="str">
        <f t="shared" si="1"/>
        <v>2022</v>
      </c>
      <c r="E38" s="26" t="str">
        <f t="shared" si="2"/>
        <v>Q3</v>
      </c>
      <c r="F38" s="25" t="str">
        <f t="shared" si="3"/>
        <v>Dec-22</v>
      </c>
      <c r="G38" s="26" t="str">
        <f t="shared" si="4"/>
        <v>Wed</v>
      </c>
      <c r="H38" s="5" t="s">
        <v>37</v>
      </c>
      <c r="I38" s="42">
        <f>VLOOKUP(H38,TABLES!$A$2:$B$147,2,FALSE)</f>
        <v>4288</v>
      </c>
      <c r="J38" s="42" t="str">
        <f>VLOOKUP(I38,TABLES!$B$2:$C$147,2,FALSE)</f>
        <v>Asda Stores Ltd</v>
      </c>
      <c r="K38" s="2" t="s">
        <v>1026</v>
      </c>
      <c r="L38" s="21">
        <v>0.75</v>
      </c>
      <c r="M38" s="21">
        <v>0.83333333333333337</v>
      </c>
      <c r="N38" s="26" t="str">
        <f t="shared" si="5"/>
        <v>2:00</v>
      </c>
      <c r="O38" s="26">
        <f t="shared" si="6"/>
        <v>120.00000000000006</v>
      </c>
      <c r="P38" s="42" t="str">
        <f>VLOOKUP(O38,TABLES!$F$2:$H$8,3)</f>
        <v>1 to 3 hrs</v>
      </c>
      <c r="Q38" s="5" t="s">
        <v>870</v>
      </c>
    </row>
    <row r="39" spans="1:17" x14ac:dyDescent="0.35">
      <c r="A39" s="39" t="s">
        <v>4</v>
      </c>
      <c r="B39" s="14">
        <v>44924</v>
      </c>
      <c r="C39" s="26" t="str">
        <f t="shared" si="0"/>
        <v>Q3-2022</v>
      </c>
      <c r="D39" s="27" t="str">
        <f t="shared" si="1"/>
        <v>2022</v>
      </c>
      <c r="E39" s="26" t="str">
        <f t="shared" si="2"/>
        <v>Q3</v>
      </c>
      <c r="F39" s="25" t="str">
        <f t="shared" si="3"/>
        <v>Dec-22</v>
      </c>
      <c r="G39" s="26" t="str">
        <f t="shared" si="4"/>
        <v>Thu</v>
      </c>
      <c r="H39" s="5" t="s">
        <v>11</v>
      </c>
      <c r="I39" s="42">
        <f>VLOOKUP(H39,TABLES!$A$2:$B$147,2,FALSE)</f>
        <v>4299</v>
      </c>
      <c r="J39" s="42" t="str">
        <f>VLOOKUP(I39,TABLES!$B$2:$C$147,2,FALSE)</f>
        <v>Lloyds Pharmacy Ltd</v>
      </c>
      <c r="K39" s="2" t="s">
        <v>1027</v>
      </c>
      <c r="L39" s="21">
        <v>0.375</v>
      </c>
      <c r="M39" s="21">
        <v>0.72916666666666663</v>
      </c>
      <c r="N39" s="26" t="str">
        <f t="shared" si="5"/>
        <v>8:30</v>
      </c>
      <c r="O39" s="26">
        <f t="shared" si="6"/>
        <v>509.99999999999994</v>
      </c>
      <c r="P39" s="42" t="str">
        <f>VLOOKUP(O39,TABLES!$F$2:$H$8,3)</f>
        <v>Over 7 hrs</v>
      </c>
      <c r="Q39" s="5" t="s">
        <v>870</v>
      </c>
    </row>
    <row r="40" spans="1:17" x14ac:dyDescent="0.35">
      <c r="A40" s="39" t="s">
        <v>4</v>
      </c>
      <c r="B40" s="14">
        <v>44926</v>
      </c>
      <c r="C40" s="26" t="str">
        <f t="shared" si="0"/>
        <v>Q3-2022</v>
      </c>
      <c r="D40" s="27" t="str">
        <f t="shared" si="1"/>
        <v>2022</v>
      </c>
      <c r="E40" s="26" t="str">
        <f t="shared" si="2"/>
        <v>Q3</v>
      </c>
      <c r="F40" s="25" t="str">
        <f t="shared" si="3"/>
        <v>Dec-22</v>
      </c>
      <c r="G40" s="26" t="str">
        <f t="shared" si="4"/>
        <v>Sat</v>
      </c>
      <c r="H40" s="5" t="s">
        <v>554</v>
      </c>
      <c r="I40" s="42">
        <f>VLOOKUP(H40,TABLES!$A$2:$B$147,2,FALSE)</f>
        <v>4256</v>
      </c>
      <c r="J40" s="42" t="str">
        <f>VLOOKUP(I40,TABLES!$B$2:$C$147,2,FALSE)</f>
        <v>Tesco Pharmacy Department</v>
      </c>
      <c r="K40" s="2" t="s">
        <v>895</v>
      </c>
      <c r="L40" s="21">
        <v>0.375</v>
      </c>
      <c r="M40" s="21">
        <v>0.54166666666666663</v>
      </c>
      <c r="N40" s="26" t="str">
        <f t="shared" si="5"/>
        <v>4:00</v>
      </c>
      <c r="O40" s="26">
        <f t="shared" si="6"/>
        <v>239.99999999999994</v>
      </c>
      <c r="P40" s="42" t="str">
        <f>VLOOKUP(O40,TABLES!$F$2:$H$8,3)</f>
        <v>3 to 5 hrs</v>
      </c>
      <c r="Q40" s="5" t="s">
        <v>870</v>
      </c>
    </row>
    <row r="41" spans="1:17" x14ac:dyDescent="0.35">
      <c r="A41" s="39" t="s">
        <v>4</v>
      </c>
      <c r="B41" s="14">
        <v>44926</v>
      </c>
      <c r="C41" s="26" t="str">
        <f t="shared" si="0"/>
        <v>Q3-2022</v>
      </c>
      <c r="D41" s="27" t="str">
        <f t="shared" si="1"/>
        <v>2022</v>
      </c>
      <c r="E41" s="26" t="str">
        <f t="shared" si="2"/>
        <v>Q3</v>
      </c>
      <c r="F41" s="25" t="str">
        <f t="shared" si="3"/>
        <v>Dec-22</v>
      </c>
      <c r="G41" s="26" t="str">
        <f t="shared" si="4"/>
        <v>Sat</v>
      </c>
      <c r="H41" s="5" t="s">
        <v>554</v>
      </c>
      <c r="I41" s="42">
        <f>VLOOKUP(H41,TABLES!$A$2:$B$147,2,FALSE)</f>
        <v>4256</v>
      </c>
      <c r="J41" s="42" t="str">
        <f>VLOOKUP(I41,TABLES!$B$2:$C$147,2,FALSE)</f>
        <v>Tesco Pharmacy Department</v>
      </c>
      <c r="K41" s="2" t="s">
        <v>895</v>
      </c>
      <c r="L41" s="21">
        <v>0.70833333333333337</v>
      </c>
      <c r="M41" s="21">
        <v>0.875</v>
      </c>
      <c r="N41" s="26" t="str">
        <f t="shared" si="5"/>
        <v>4:00</v>
      </c>
      <c r="O41" s="26">
        <f t="shared" si="6"/>
        <v>239.99999999999994</v>
      </c>
      <c r="P41" s="42" t="str">
        <f>VLOOKUP(O41,TABLES!$F$2:$H$8,3)</f>
        <v>3 to 5 hrs</v>
      </c>
      <c r="Q41" s="5" t="s">
        <v>870</v>
      </c>
    </row>
    <row r="42" spans="1:17" x14ac:dyDescent="0.35">
      <c r="A42" s="39" t="s">
        <v>4</v>
      </c>
      <c r="B42" s="14">
        <v>44926</v>
      </c>
      <c r="C42" s="26" t="str">
        <f t="shared" si="0"/>
        <v>Q3-2022</v>
      </c>
      <c r="D42" s="27" t="str">
        <f t="shared" si="1"/>
        <v>2022</v>
      </c>
      <c r="E42" s="26" t="str">
        <f t="shared" si="2"/>
        <v>Q3</v>
      </c>
      <c r="F42" s="25" t="str">
        <f t="shared" si="3"/>
        <v>Dec-22</v>
      </c>
      <c r="G42" s="26" t="str">
        <f t="shared" si="4"/>
        <v>Sat</v>
      </c>
      <c r="H42" s="5" t="s">
        <v>491</v>
      </c>
      <c r="I42" s="42">
        <f>VLOOKUP(H42,TABLES!$A$2:$B$147,2,FALSE)</f>
        <v>4173</v>
      </c>
      <c r="J42" s="42" t="str">
        <f>VLOOKUP(I42,TABLES!$B$2:$C$147,2,FALSE)</f>
        <v>Asda Stores Ltd</v>
      </c>
      <c r="K42" s="2" t="s">
        <v>1026</v>
      </c>
      <c r="L42" s="21">
        <v>0.70833333333333337</v>
      </c>
      <c r="M42" s="21">
        <v>0.83333333333333337</v>
      </c>
      <c r="N42" s="26" t="str">
        <f t="shared" si="5"/>
        <v>3:00</v>
      </c>
      <c r="O42" s="26">
        <f t="shared" si="6"/>
        <v>180</v>
      </c>
      <c r="P42" s="42" t="str">
        <f>VLOOKUP(O42,TABLES!$F$2:$H$8,3)</f>
        <v>3 to 5 hrs</v>
      </c>
      <c r="Q42" s="5" t="s">
        <v>870</v>
      </c>
    </row>
    <row r="43" spans="1:17" x14ac:dyDescent="0.35">
      <c r="A43" s="39" t="s">
        <v>4</v>
      </c>
      <c r="B43" s="14">
        <v>44930</v>
      </c>
      <c r="C43" s="26" t="str">
        <f t="shared" si="0"/>
        <v>Q4-2022</v>
      </c>
      <c r="D43" s="27" t="str">
        <f t="shared" si="1"/>
        <v>2023</v>
      </c>
      <c r="E43" s="26" t="str">
        <f t="shared" si="2"/>
        <v>Q4</v>
      </c>
      <c r="F43" s="25" t="str">
        <f t="shared" si="3"/>
        <v>Jan-23</v>
      </c>
      <c r="G43" s="26" t="str">
        <f t="shared" si="4"/>
        <v>Wed</v>
      </c>
      <c r="H43" s="5" t="s">
        <v>321</v>
      </c>
      <c r="I43" s="42">
        <f>VLOOKUP(H43,TABLES!$A$2:$B$147,2,FALSE)</f>
        <v>4106</v>
      </c>
      <c r="J43" s="42" t="str">
        <f>VLOOKUP(I43,TABLES!$B$2:$C$147,2,FALSE)</f>
        <v>Lloyds Pharmacy Ltd</v>
      </c>
      <c r="K43" s="2" t="s">
        <v>1027</v>
      </c>
      <c r="L43" s="21">
        <v>0.58333333333333337</v>
      </c>
      <c r="M43" s="21">
        <v>0.72916666666666663</v>
      </c>
      <c r="N43" s="26" t="str">
        <f t="shared" si="5"/>
        <v>3:30</v>
      </c>
      <c r="O43" s="26">
        <f t="shared" si="6"/>
        <v>209.99999999999989</v>
      </c>
      <c r="P43" s="42" t="str">
        <f>VLOOKUP(O43,TABLES!$F$2:$H$8,3)</f>
        <v>3 to 5 hrs</v>
      </c>
      <c r="Q43" s="5" t="s">
        <v>872</v>
      </c>
    </row>
    <row r="44" spans="1:17" x14ac:dyDescent="0.35">
      <c r="A44" s="39" t="s">
        <v>4</v>
      </c>
      <c r="B44" s="14">
        <v>44930</v>
      </c>
      <c r="C44" s="26" t="str">
        <f t="shared" si="0"/>
        <v>Q4-2022</v>
      </c>
      <c r="D44" s="27" t="str">
        <f t="shared" si="1"/>
        <v>2023</v>
      </c>
      <c r="E44" s="26" t="str">
        <f t="shared" si="2"/>
        <v>Q4</v>
      </c>
      <c r="F44" s="25" t="str">
        <f t="shared" si="3"/>
        <v>Jan-23</v>
      </c>
      <c r="G44" s="26" t="str">
        <f t="shared" si="4"/>
        <v>Wed</v>
      </c>
      <c r="H44" s="5" t="s">
        <v>149</v>
      </c>
      <c r="I44" s="42">
        <f>VLOOKUP(H44,TABLES!$A$2:$B$147,2,FALSE)</f>
        <v>4047</v>
      </c>
      <c r="J44" s="42" t="str">
        <f>VLOOKUP(I44,TABLES!$B$2:$C$147,2,FALSE)</f>
        <v>Lloyds Pharmacy Ltd</v>
      </c>
      <c r="K44" s="2" t="s">
        <v>1027</v>
      </c>
      <c r="L44" s="21">
        <v>0.375</v>
      </c>
      <c r="M44" s="21">
        <v>0.58333333333333337</v>
      </c>
      <c r="N44" s="26" t="str">
        <f t="shared" si="5"/>
        <v>5:00</v>
      </c>
      <c r="O44" s="26">
        <f t="shared" si="6"/>
        <v>300.00000000000006</v>
      </c>
      <c r="P44" s="42" t="str">
        <f>VLOOKUP(O44,TABLES!$F$2:$H$8,3)</f>
        <v>5 to 7 hrs</v>
      </c>
      <c r="Q44" s="5" t="s">
        <v>870</v>
      </c>
    </row>
    <row r="45" spans="1:17" x14ac:dyDescent="0.35">
      <c r="A45" s="39" t="s">
        <v>4</v>
      </c>
      <c r="B45" s="14">
        <v>44932</v>
      </c>
      <c r="C45" s="26" t="str">
        <f t="shared" si="0"/>
        <v>Q4-2022</v>
      </c>
      <c r="D45" s="27" t="str">
        <f t="shared" si="1"/>
        <v>2023</v>
      </c>
      <c r="E45" s="26" t="str">
        <f t="shared" si="2"/>
        <v>Q4</v>
      </c>
      <c r="F45" s="25" t="str">
        <f t="shared" si="3"/>
        <v>Jan-23</v>
      </c>
      <c r="G45" s="26" t="str">
        <f t="shared" si="4"/>
        <v>Fri</v>
      </c>
      <c r="H45" s="5" t="s">
        <v>37</v>
      </c>
      <c r="I45" s="42">
        <f>VLOOKUP(H45,TABLES!$A$2:$B$147,2,FALSE)</f>
        <v>4288</v>
      </c>
      <c r="J45" s="42" t="str">
        <f>VLOOKUP(I45,TABLES!$B$2:$C$147,2,FALSE)</f>
        <v>Asda Stores Ltd</v>
      </c>
      <c r="K45" s="2" t="s">
        <v>1026</v>
      </c>
      <c r="L45" s="21">
        <v>0.75</v>
      </c>
      <c r="M45" s="21">
        <v>0.83333333333333337</v>
      </c>
      <c r="N45" s="26" t="str">
        <f t="shared" si="5"/>
        <v>2:00</v>
      </c>
      <c r="O45" s="26">
        <f t="shared" si="6"/>
        <v>120.00000000000006</v>
      </c>
      <c r="P45" s="42" t="str">
        <f>VLOOKUP(O45,TABLES!$F$2:$H$8,3)</f>
        <v>1 to 3 hrs</v>
      </c>
      <c r="Q45" s="5" t="s">
        <v>870</v>
      </c>
    </row>
    <row r="46" spans="1:17" x14ac:dyDescent="0.35">
      <c r="A46" s="39" t="s">
        <v>4</v>
      </c>
      <c r="B46" s="14">
        <v>44935</v>
      </c>
      <c r="C46" s="26" t="str">
        <f t="shared" si="0"/>
        <v>Q4-2022</v>
      </c>
      <c r="D46" s="27" t="str">
        <f t="shared" si="1"/>
        <v>2023</v>
      </c>
      <c r="E46" s="26" t="str">
        <f t="shared" si="2"/>
        <v>Q4</v>
      </c>
      <c r="F46" s="25" t="str">
        <f t="shared" si="3"/>
        <v>Jan-23</v>
      </c>
      <c r="G46" s="26" t="str">
        <f t="shared" si="4"/>
        <v>Mon</v>
      </c>
      <c r="H46" s="5" t="s">
        <v>18</v>
      </c>
      <c r="I46" s="42">
        <f>VLOOKUP(H46,TABLES!$A$2:$B$147,2,FALSE)</f>
        <v>4316</v>
      </c>
      <c r="J46" s="42" t="str">
        <f>VLOOKUP(I46,TABLES!$B$2:$C$147,2,FALSE)</f>
        <v>L Rowland &amp; Co (Retail) Ltd</v>
      </c>
      <c r="K46" s="2" t="s">
        <v>896</v>
      </c>
      <c r="L46" s="21">
        <v>0.375</v>
      </c>
      <c r="M46" s="21">
        <v>0.47916666666666669</v>
      </c>
      <c r="N46" s="26" t="str">
        <f t="shared" si="5"/>
        <v>2:30</v>
      </c>
      <c r="O46" s="26">
        <f t="shared" si="6"/>
        <v>150.00000000000003</v>
      </c>
      <c r="P46" s="42" t="str">
        <f>VLOOKUP(O46,TABLES!$F$2:$H$8,3)</f>
        <v>1 to 3 hrs</v>
      </c>
      <c r="Q46" s="5" t="s">
        <v>869</v>
      </c>
    </row>
    <row r="47" spans="1:17" x14ac:dyDescent="0.35">
      <c r="A47" s="39" t="s">
        <v>4</v>
      </c>
      <c r="B47" s="14">
        <v>44935</v>
      </c>
      <c r="C47" s="26" t="str">
        <f t="shared" si="0"/>
        <v>Q4-2022</v>
      </c>
      <c r="D47" s="27" t="str">
        <f t="shared" si="1"/>
        <v>2023</v>
      </c>
      <c r="E47" s="26" t="str">
        <f t="shared" si="2"/>
        <v>Q4</v>
      </c>
      <c r="F47" s="25" t="str">
        <f t="shared" si="3"/>
        <v>Jan-23</v>
      </c>
      <c r="G47" s="26" t="str">
        <f t="shared" si="4"/>
        <v>Mon</v>
      </c>
      <c r="H47" s="5" t="s">
        <v>554</v>
      </c>
      <c r="I47" s="42">
        <f>VLOOKUP(H47,TABLES!$A$2:$B$147,2,FALSE)</f>
        <v>4256</v>
      </c>
      <c r="J47" s="42" t="str">
        <f>VLOOKUP(I47,TABLES!$B$2:$C$147,2,FALSE)</f>
        <v>Tesco Pharmacy Department</v>
      </c>
      <c r="K47" s="2" t="s">
        <v>1027</v>
      </c>
      <c r="L47" s="21">
        <v>0.6875</v>
      </c>
      <c r="M47" s="21">
        <v>0.875</v>
      </c>
      <c r="N47" s="26" t="str">
        <f t="shared" si="5"/>
        <v>4:30</v>
      </c>
      <c r="O47" s="26">
        <f t="shared" si="6"/>
        <v>270</v>
      </c>
      <c r="P47" s="42" t="str">
        <f>VLOOKUP(O47,TABLES!$F$2:$H$8,3)</f>
        <v>3 to 5 hrs</v>
      </c>
      <c r="Q47" s="5" t="s">
        <v>870</v>
      </c>
    </row>
    <row r="48" spans="1:17" x14ac:dyDescent="0.35">
      <c r="A48" s="39" t="s">
        <v>4</v>
      </c>
      <c r="B48" s="14">
        <v>44937</v>
      </c>
      <c r="C48" s="26" t="str">
        <f t="shared" si="0"/>
        <v>Q4-2022</v>
      </c>
      <c r="D48" s="27" t="str">
        <f t="shared" si="1"/>
        <v>2023</v>
      </c>
      <c r="E48" s="26" t="str">
        <f t="shared" si="2"/>
        <v>Q4</v>
      </c>
      <c r="F48" s="25" t="str">
        <f t="shared" si="3"/>
        <v>Jan-23</v>
      </c>
      <c r="G48" s="26" t="str">
        <f t="shared" si="4"/>
        <v>Wed</v>
      </c>
      <c r="H48" s="5" t="s">
        <v>321</v>
      </c>
      <c r="I48" s="42">
        <f>VLOOKUP(H48,TABLES!$A$2:$B$147,2,FALSE)</f>
        <v>4106</v>
      </c>
      <c r="J48" s="42" t="str">
        <f>VLOOKUP(I48,TABLES!$B$2:$C$147,2,FALSE)</f>
        <v>Lloyds Pharmacy Ltd</v>
      </c>
      <c r="K48" s="2" t="s">
        <v>1027</v>
      </c>
      <c r="L48" s="21">
        <v>0.58333333333333337</v>
      </c>
      <c r="M48" s="21">
        <v>0.72916666666666663</v>
      </c>
      <c r="N48" s="26" t="str">
        <f t="shared" si="5"/>
        <v>3:30</v>
      </c>
      <c r="O48" s="26">
        <f t="shared" si="6"/>
        <v>209.99999999999989</v>
      </c>
      <c r="P48" s="42" t="str">
        <f>VLOOKUP(O48,TABLES!$F$2:$H$8,3)</f>
        <v>3 to 5 hrs</v>
      </c>
      <c r="Q48" s="5" t="s">
        <v>870</v>
      </c>
    </row>
    <row r="49" spans="1:17" x14ac:dyDescent="0.35">
      <c r="A49" s="39" t="s">
        <v>4</v>
      </c>
      <c r="B49" s="14">
        <v>44937</v>
      </c>
      <c r="C49" s="26" t="str">
        <f t="shared" si="0"/>
        <v>Q4-2022</v>
      </c>
      <c r="D49" s="27" t="str">
        <f t="shared" si="1"/>
        <v>2023</v>
      </c>
      <c r="E49" s="26" t="str">
        <f t="shared" si="2"/>
        <v>Q4</v>
      </c>
      <c r="F49" s="25" t="str">
        <f t="shared" si="3"/>
        <v>Jan-23</v>
      </c>
      <c r="G49" s="26" t="str">
        <f t="shared" si="4"/>
        <v>Wed</v>
      </c>
      <c r="H49" s="5" t="s">
        <v>149</v>
      </c>
      <c r="I49" s="42">
        <f>VLOOKUP(H49,TABLES!$A$2:$B$147,2,FALSE)</f>
        <v>4047</v>
      </c>
      <c r="J49" s="42" t="str">
        <f>VLOOKUP(I49,TABLES!$B$2:$C$147,2,FALSE)</f>
        <v>Lloyds Pharmacy Ltd</v>
      </c>
      <c r="K49" s="2" t="s">
        <v>1026</v>
      </c>
      <c r="L49" s="21">
        <v>0.375</v>
      </c>
      <c r="M49" s="21">
        <v>0.58333333333333337</v>
      </c>
      <c r="N49" s="26" t="str">
        <f t="shared" si="5"/>
        <v>5:00</v>
      </c>
      <c r="O49" s="26">
        <f t="shared" si="6"/>
        <v>300.00000000000006</v>
      </c>
      <c r="P49" s="42" t="str">
        <f>VLOOKUP(O49,TABLES!$F$2:$H$8,3)</f>
        <v>5 to 7 hrs</v>
      </c>
      <c r="Q49" s="5" t="s">
        <v>870</v>
      </c>
    </row>
    <row r="50" spans="1:17" x14ac:dyDescent="0.35">
      <c r="A50" s="39" t="s">
        <v>4</v>
      </c>
      <c r="B50" s="14">
        <v>44942</v>
      </c>
      <c r="C50" s="26" t="str">
        <f t="shared" si="0"/>
        <v>Q4-2022</v>
      </c>
      <c r="D50" s="27" t="str">
        <f t="shared" si="1"/>
        <v>2023</v>
      </c>
      <c r="E50" s="26" t="str">
        <f t="shared" si="2"/>
        <v>Q4</v>
      </c>
      <c r="F50" s="25" t="str">
        <f t="shared" si="3"/>
        <v>Jan-23</v>
      </c>
      <c r="G50" s="26" t="str">
        <f t="shared" si="4"/>
        <v>Mon</v>
      </c>
      <c r="H50" s="5" t="s">
        <v>321</v>
      </c>
      <c r="I50" s="42">
        <f>VLOOKUP(H50,TABLES!$A$2:$B$147,2,FALSE)</f>
        <v>4106</v>
      </c>
      <c r="J50" s="42" t="str">
        <f>VLOOKUP(I50,TABLES!$B$2:$C$147,2,FALSE)</f>
        <v>Lloyds Pharmacy Ltd</v>
      </c>
      <c r="K50" s="2" t="s">
        <v>1026</v>
      </c>
      <c r="L50" s="21">
        <v>0.58333333333333337</v>
      </c>
      <c r="M50" s="21">
        <v>0.72916666666666663</v>
      </c>
      <c r="N50" s="26" t="str">
        <f t="shared" si="5"/>
        <v>3:30</v>
      </c>
      <c r="O50" s="26">
        <f t="shared" si="6"/>
        <v>209.99999999999989</v>
      </c>
      <c r="P50" s="42" t="str">
        <f>VLOOKUP(O50,TABLES!$F$2:$H$8,3)</f>
        <v>3 to 5 hrs</v>
      </c>
      <c r="Q50" s="5" t="s">
        <v>870</v>
      </c>
    </row>
    <row r="51" spans="1:17" x14ac:dyDescent="0.35">
      <c r="A51" s="39" t="s">
        <v>4</v>
      </c>
      <c r="B51" s="14">
        <v>44942</v>
      </c>
      <c r="C51" s="26" t="str">
        <f t="shared" si="0"/>
        <v>Q4-2022</v>
      </c>
      <c r="D51" s="27" t="str">
        <f t="shared" si="1"/>
        <v>2023</v>
      </c>
      <c r="E51" s="26" t="str">
        <f t="shared" si="2"/>
        <v>Q4</v>
      </c>
      <c r="F51" s="25" t="str">
        <f t="shared" si="3"/>
        <v>Jan-23</v>
      </c>
      <c r="G51" s="26" t="str">
        <f t="shared" si="4"/>
        <v>Mon</v>
      </c>
      <c r="H51" s="5" t="s">
        <v>149</v>
      </c>
      <c r="I51" s="42">
        <f>VLOOKUP(H51,TABLES!$A$2:$B$147,2,FALSE)</f>
        <v>4047</v>
      </c>
      <c r="J51" s="42" t="str">
        <f>VLOOKUP(I51,TABLES!$B$2:$C$147,2,FALSE)</f>
        <v>Lloyds Pharmacy Ltd</v>
      </c>
      <c r="K51" s="2" t="s">
        <v>1026</v>
      </c>
      <c r="L51" s="21">
        <v>0.375</v>
      </c>
      <c r="M51" s="21">
        <v>0.58333333333333337</v>
      </c>
      <c r="N51" s="26" t="str">
        <f t="shared" si="5"/>
        <v>5:00</v>
      </c>
      <c r="O51" s="26">
        <f t="shared" si="6"/>
        <v>300.00000000000006</v>
      </c>
      <c r="P51" s="42" t="str">
        <f>VLOOKUP(O51,TABLES!$F$2:$H$8,3)</f>
        <v>5 to 7 hrs</v>
      </c>
      <c r="Q51" s="5" t="s">
        <v>870</v>
      </c>
    </row>
    <row r="52" spans="1:17" x14ac:dyDescent="0.35">
      <c r="A52" s="39" t="s">
        <v>4</v>
      </c>
      <c r="B52" s="14">
        <v>44949</v>
      </c>
      <c r="C52" s="26" t="str">
        <f t="shared" si="0"/>
        <v>Q4-2022</v>
      </c>
      <c r="D52" s="27" t="str">
        <f t="shared" si="1"/>
        <v>2023</v>
      </c>
      <c r="E52" s="26" t="str">
        <f t="shared" si="2"/>
        <v>Q4</v>
      </c>
      <c r="F52" s="25" t="str">
        <f t="shared" si="3"/>
        <v>Jan-23</v>
      </c>
      <c r="G52" s="26" t="str">
        <f t="shared" si="4"/>
        <v>Mon</v>
      </c>
      <c r="H52" s="5" t="s">
        <v>491</v>
      </c>
      <c r="I52" s="42">
        <f>VLOOKUP(H52,TABLES!$A$2:$B$147,2,FALSE)</f>
        <v>4173</v>
      </c>
      <c r="J52" s="42" t="str">
        <f>VLOOKUP(I52,TABLES!$B$2:$C$147,2,FALSE)</f>
        <v>Asda Stores Ltd</v>
      </c>
      <c r="K52" s="2" t="s">
        <v>1026</v>
      </c>
      <c r="L52" s="21">
        <v>0.72916666666666663</v>
      </c>
      <c r="M52" s="21">
        <v>0.875</v>
      </c>
      <c r="N52" s="26" t="str">
        <f t="shared" si="5"/>
        <v>3:30</v>
      </c>
      <c r="O52" s="26">
        <f t="shared" si="6"/>
        <v>210.00000000000006</v>
      </c>
      <c r="P52" s="42" t="str">
        <f>VLOOKUP(O52,TABLES!$F$2:$H$8,3)</f>
        <v>3 to 5 hrs</v>
      </c>
      <c r="Q52" s="5" t="s">
        <v>870</v>
      </c>
    </row>
    <row r="53" spans="1:17" x14ac:dyDescent="0.35">
      <c r="A53" s="39" t="s">
        <v>4</v>
      </c>
      <c r="B53" s="14">
        <v>44950</v>
      </c>
      <c r="C53" s="26" t="str">
        <f t="shared" si="0"/>
        <v>Q4-2022</v>
      </c>
      <c r="D53" s="27" t="str">
        <f t="shared" si="1"/>
        <v>2023</v>
      </c>
      <c r="E53" s="26" t="str">
        <f t="shared" si="2"/>
        <v>Q4</v>
      </c>
      <c r="F53" s="25" t="str">
        <f t="shared" si="3"/>
        <v>Jan-23</v>
      </c>
      <c r="G53" s="26" t="str">
        <f t="shared" si="4"/>
        <v>Tue</v>
      </c>
      <c r="H53" s="5" t="s">
        <v>18</v>
      </c>
      <c r="I53" s="42">
        <f>VLOOKUP(H53,TABLES!$A$2:$B$147,2,FALSE)</f>
        <v>4316</v>
      </c>
      <c r="J53" s="42" t="str">
        <f>VLOOKUP(I53,TABLES!$B$2:$C$147,2,FALSE)</f>
        <v>L Rowland &amp; Co (Retail) Ltd</v>
      </c>
      <c r="K53" s="2" t="s">
        <v>1026</v>
      </c>
      <c r="L53" s="21">
        <v>0.375</v>
      </c>
      <c r="M53" s="21">
        <v>0.41666666666666669</v>
      </c>
      <c r="N53" s="26" t="str">
        <f t="shared" si="5"/>
        <v>1:00</v>
      </c>
      <c r="O53" s="26">
        <f t="shared" si="6"/>
        <v>60.000000000000028</v>
      </c>
      <c r="P53" s="42" t="str">
        <f>VLOOKUP(O53,TABLES!$F$2:$H$8,3)</f>
        <v>1 to 3 hrs</v>
      </c>
      <c r="Q53" s="5" t="s">
        <v>880</v>
      </c>
    </row>
    <row r="54" spans="1:17" x14ac:dyDescent="0.35">
      <c r="A54" s="39" t="s">
        <v>4</v>
      </c>
      <c r="B54" s="14">
        <v>44952</v>
      </c>
      <c r="C54" s="26" t="str">
        <f t="shared" si="0"/>
        <v>Q4-2022</v>
      </c>
      <c r="D54" s="27" t="str">
        <f t="shared" si="1"/>
        <v>2023</v>
      </c>
      <c r="E54" s="26" t="str">
        <f t="shared" si="2"/>
        <v>Q4</v>
      </c>
      <c r="F54" s="25" t="str">
        <f t="shared" si="3"/>
        <v>Jan-23</v>
      </c>
      <c r="G54" s="26" t="str">
        <f t="shared" si="4"/>
        <v>Thu</v>
      </c>
      <c r="H54" s="5" t="s">
        <v>312</v>
      </c>
      <c r="I54" s="42">
        <f>VLOOKUP(H54,TABLES!$A$2:$B$147,2,FALSE)</f>
        <v>4103</v>
      </c>
      <c r="J54" s="42" t="str">
        <f>VLOOKUP(I54,TABLES!$B$2:$C$147,2,FALSE)</f>
        <v>Lloyds Pharmacy Ltd</v>
      </c>
      <c r="K54" s="2" t="s">
        <v>1027</v>
      </c>
      <c r="L54" s="21">
        <v>0.55208333333333337</v>
      </c>
      <c r="M54" s="21">
        <v>0.625</v>
      </c>
      <c r="N54" s="26" t="str">
        <f t="shared" si="5"/>
        <v>1:45</v>
      </c>
      <c r="O54" s="26">
        <f t="shared" si="6"/>
        <v>104.99999999999994</v>
      </c>
      <c r="P54" s="42" t="str">
        <f>VLOOKUP(O54,TABLES!$F$2:$H$8,3)</f>
        <v>1 to 3 hrs</v>
      </c>
      <c r="Q54" s="5" t="s">
        <v>870</v>
      </c>
    </row>
    <row r="55" spans="1:17" x14ac:dyDescent="0.35">
      <c r="A55" s="39" t="s">
        <v>4</v>
      </c>
      <c r="B55" s="14">
        <v>44952</v>
      </c>
      <c r="C55" s="26" t="str">
        <f t="shared" si="0"/>
        <v>Q4-2022</v>
      </c>
      <c r="D55" s="27" t="str">
        <f t="shared" si="1"/>
        <v>2023</v>
      </c>
      <c r="E55" s="26" t="str">
        <f t="shared" si="2"/>
        <v>Q4</v>
      </c>
      <c r="F55" s="25" t="str">
        <f t="shared" si="3"/>
        <v>Jan-23</v>
      </c>
      <c r="G55" s="26" t="str">
        <f t="shared" si="4"/>
        <v>Thu</v>
      </c>
      <c r="H55" s="5" t="s">
        <v>32</v>
      </c>
      <c r="I55" s="42">
        <v>4304</v>
      </c>
      <c r="J55" s="42" t="s">
        <v>73</v>
      </c>
      <c r="K55" s="2" t="s">
        <v>1026</v>
      </c>
      <c r="L55" s="21">
        <v>0.54166666666666663</v>
      </c>
      <c r="M55" s="21">
        <v>0.58333333333333337</v>
      </c>
      <c r="N55" s="26" t="str">
        <f t="shared" si="5"/>
        <v>1:00</v>
      </c>
      <c r="O55" s="26">
        <f t="shared" si="6"/>
        <v>60.000000000000107</v>
      </c>
      <c r="P55" s="42" t="str">
        <f>VLOOKUP(O55,TABLES!$F$2:$H$8,3)</f>
        <v>1 to 3 hrs</v>
      </c>
      <c r="Q55" s="5" t="s">
        <v>870</v>
      </c>
    </row>
    <row r="56" spans="1:17" x14ac:dyDescent="0.35">
      <c r="A56" s="39" t="s">
        <v>4</v>
      </c>
      <c r="B56" s="14">
        <v>44954</v>
      </c>
      <c r="C56" s="26" t="str">
        <f t="shared" si="0"/>
        <v>Q4-2022</v>
      </c>
      <c r="D56" s="27" t="str">
        <f t="shared" si="1"/>
        <v>2023</v>
      </c>
      <c r="E56" s="26" t="str">
        <f t="shared" si="2"/>
        <v>Q4</v>
      </c>
      <c r="F56" s="25" t="str">
        <f t="shared" si="3"/>
        <v>Jan-23</v>
      </c>
      <c r="G56" s="26" t="str">
        <f t="shared" si="4"/>
        <v>Sat</v>
      </c>
      <c r="H56" s="5" t="s">
        <v>37</v>
      </c>
      <c r="I56" s="42">
        <f>VLOOKUP(H56,TABLES!$A$2:$B$147,2,FALSE)</f>
        <v>4288</v>
      </c>
      <c r="J56" s="42" t="str">
        <f>VLOOKUP(I56,TABLES!$B$2:$C$147,2,FALSE)</f>
        <v>Asda Stores Ltd</v>
      </c>
      <c r="K56" s="2" t="s">
        <v>1026</v>
      </c>
      <c r="L56" s="21">
        <v>0.58333333333333337</v>
      </c>
      <c r="M56" s="21">
        <v>0.83333333333333337</v>
      </c>
      <c r="N56" s="26" t="str">
        <f t="shared" si="5"/>
        <v>6:00</v>
      </c>
      <c r="O56" s="26">
        <f t="shared" si="6"/>
        <v>360</v>
      </c>
      <c r="P56" s="42" t="str">
        <f>VLOOKUP(O56,TABLES!$F$2:$H$8,3)</f>
        <v>5 to 7 hrs</v>
      </c>
      <c r="Q56" s="5" t="s">
        <v>870</v>
      </c>
    </row>
    <row r="57" spans="1:17" x14ac:dyDescent="0.35">
      <c r="A57" s="39" t="s">
        <v>4</v>
      </c>
      <c r="B57" s="14">
        <v>44955</v>
      </c>
      <c r="C57" s="26" t="str">
        <f t="shared" si="0"/>
        <v>Q4-2022</v>
      </c>
      <c r="D57" s="27" t="str">
        <f t="shared" si="1"/>
        <v>2023</v>
      </c>
      <c r="E57" s="26" t="str">
        <f t="shared" si="2"/>
        <v>Q4</v>
      </c>
      <c r="F57" s="25" t="str">
        <f t="shared" si="3"/>
        <v>Jan-23</v>
      </c>
      <c r="G57" s="26" t="str">
        <f t="shared" si="4"/>
        <v>Sun</v>
      </c>
      <c r="H57" s="5" t="s">
        <v>491</v>
      </c>
      <c r="I57" s="42">
        <f>VLOOKUP(H57,TABLES!$A$2:$B$147,2,FALSE)</f>
        <v>4173</v>
      </c>
      <c r="J57" s="42" t="str">
        <f>VLOOKUP(I57,TABLES!$B$2:$C$147,2,FALSE)</f>
        <v>Asda Stores Ltd</v>
      </c>
      <c r="K57" s="2" t="s">
        <v>1027</v>
      </c>
      <c r="L57" s="21">
        <v>0.41666666666666669</v>
      </c>
      <c r="M57" s="21">
        <v>0.75</v>
      </c>
      <c r="N57" s="26" t="str">
        <f t="shared" si="5"/>
        <v>8:00</v>
      </c>
      <c r="O57" s="26">
        <f t="shared" si="6"/>
        <v>480</v>
      </c>
      <c r="P57" s="42" t="str">
        <f>VLOOKUP(O57,TABLES!$F$2:$H$8,3)</f>
        <v>Over 7 hrs</v>
      </c>
      <c r="Q57" s="5" t="s">
        <v>870</v>
      </c>
    </row>
    <row r="58" spans="1:17" x14ac:dyDescent="0.35">
      <c r="A58" s="39" t="s">
        <v>4</v>
      </c>
      <c r="B58" s="14">
        <v>44956</v>
      </c>
      <c r="C58" s="26" t="str">
        <f t="shared" si="0"/>
        <v>Q4-2022</v>
      </c>
      <c r="D58" s="27" t="str">
        <f t="shared" si="1"/>
        <v>2023</v>
      </c>
      <c r="E58" s="26" t="str">
        <f t="shared" si="2"/>
        <v>Q4</v>
      </c>
      <c r="F58" s="25" t="str">
        <f t="shared" si="3"/>
        <v>Jan-23</v>
      </c>
      <c r="G58" s="26" t="str">
        <f t="shared" si="4"/>
        <v>Mon</v>
      </c>
      <c r="H58" s="5" t="s">
        <v>312</v>
      </c>
      <c r="I58" s="42">
        <f>VLOOKUP(H58,TABLES!$A$2:$B$147,2,FALSE)</f>
        <v>4103</v>
      </c>
      <c r="J58" s="42" t="str">
        <f>VLOOKUP(I58,TABLES!$B$2:$C$147,2,FALSE)</f>
        <v>Lloyds Pharmacy Ltd</v>
      </c>
      <c r="K58" s="2" t="s">
        <v>1027</v>
      </c>
      <c r="L58" s="21">
        <v>0.33333333333333331</v>
      </c>
      <c r="M58" s="21">
        <v>0.35416666666666669</v>
      </c>
      <c r="N58" s="26" t="str">
        <f t="shared" si="5"/>
        <v>0:30</v>
      </c>
      <c r="O58" s="26">
        <f t="shared" si="6"/>
        <v>30.000000000000053</v>
      </c>
      <c r="P58" s="42" t="str">
        <f>VLOOKUP(O58,TABLES!$F$2:$H$8,3)</f>
        <v>1 to 3 hrs</v>
      </c>
      <c r="Q58" s="5" t="s">
        <v>870</v>
      </c>
    </row>
    <row r="59" spans="1:17" x14ac:dyDescent="0.35">
      <c r="A59" s="39" t="s">
        <v>4</v>
      </c>
      <c r="B59" s="14">
        <v>44956</v>
      </c>
      <c r="C59" s="26" t="str">
        <f t="shared" si="0"/>
        <v>Q4-2022</v>
      </c>
      <c r="D59" s="27" t="str">
        <f t="shared" si="1"/>
        <v>2023</v>
      </c>
      <c r="E59" s="26" t="str">
        <f t="shared" si="2"/>
        <v>Q4</v>
      </c>
      <c r="F59" s="25" t="str">
        <f t="shared" si="3"/>
        <v>Jan-23</v>
      </c>
      <c r="G59" s="26" t="str">
        <f t="shared" si="4"/>
        <v>Mon</v>
      </c>
      <c r="H59" s="5" t="s">
        <v>312</v>
      </c>
      <c r="I59" s="42">
        <f>VLOOKUP(H59,TABLES!$A$2:$B$147,2,FALSE)</f>
        <v>4103</v>
      </c>
      <c r="J59" s="42" t="str">
        <f>VLOOKUP(I59,TABLES!$B$2:$C$147,2,FALSE)</f>
        <v>Lloyds Pharmacy Ltd</v>
      </c>
      <c r="K59" s="2" t="s">
        <v>1027</v>
      </c>
      <c r="L59" s="21">
        <v>0.625</v>
      </c>
      <c r="M59" s="21">
        <v>0.66666666666666663</v>
      </c>
      <c r="N59" s="26" t="str">
        <f t="shared" si="5"/>
        <v>1:00</v>
      </c>
      <c r="O59" s="26">
        <f t="shared" si="6"/>
        <v>59.999999999999943</v>
      </c>
      <c r="P59" s="42" t="str">
        <f>VLOOKUP(O59,TABLES!$F$2:$H$8,3)</f>
        <v>1 to 3 hrs</v>
      </c>
      <c r="Q59" s="5" t="s">
        <v>870</v>
      </c>
    </row>
    <row r="60" spans="1:17" x14ac:dyDescent="0.35">
      <c r="A60" s="39" t="s">
        <v>4</v>
      </c>
      <c r="B60" s="14">
        <v>44958</v>
      </c>
      <c r="C60" s="26" t="str">
        <f t="shared" si="0"/>
        <v>Q4-2022</v>
      </c>
      <c r="D60" s="27" t="str">
        <f t="shared" si="1"/>
        <v>2023</v>
      </c>
      <c r="E60" s="26" t="str">
        <f t="shared" si="2"/>
        <v>Q4</v>
      </c>
      <c r="F60" s="25" t="str">
        <f t="shared" si="3"/>
        <v>Feb-23</v>
      </c>
      <c r="G60" s="26" t="str">
        <f t="shared" si="4"/>
        <v>Wed</v>
      </c>
      <c r="H60" s="5" t="s">
        <v>554</v>
      </c>
      <c r="I60" s="42">
        <f>VLOOKUP(H60,TABLES!$A$2:$B$147,2,FALSE)</f>
        <v>4256</v>
      </c>
      <c r="J60" s="42" t="str">
        <f>VLOOKUP(I60,TABLES!$B$2:$C$147,2,FALSE)</f>
        <v>Tesco Pharmacy Department</v>
      </c>
      <c r="K60" s="2" t="s">
        <v>1026</v>
      </c>
      <c r="L60" s="21">
        <v>0.375</v>
      </c>
      <c r="M60" s="21">
        <v>0.54166666666666663</v>
      </c>
      <c r="N60" s="26" t="str">
        <f t="shared" si="5"/>
        <v>4:00</v>
      </c>
      <c r="O60" s="26">
        <f t="shared" si="6"/>
        <v>239.99999999999994</v>
      </c>
      <c r="P60" s="42" t="str">
        <f>VLOOKUP(O60,TABLES!$F$2:$H$8,3)</f>
        <v>3 to 5 hrs</v>
      </c>
      <c r="Q60" s="5" t="s">
        <v>869</v>
      </c>
    </row>
    <row r="61" spans="1:17" x14ac:dyDescent="0.35">
      <c r="A61" s="39" t="s">
        <v>4</v>
      </c>
      <c r="B61" s="14">
        <v>44959</v>
      </c>
      <c r="C61" s="26" t="str">
        <f t="shared" si="0"/>
        <v>Q4-2022</v>
      </c>
      <c r="D61" s="27" t="str">
        <f t="shared" si="1"/>
        <v>2023</v>
      </c>
      <c r="E61" s="26" t="str">
        <f t="shared" si="2"/>
        <v>Q4</v>
      </c>
      <c r="F61" s="25" t="str">
        <f t="shared" si="3"/>
        <v>Feb-23</v>
      </c>
      <c r="G61" s="26" t="str">
        <f t="shared" si="4"/>
        <v>Thu</v>
      </c>
      <c r="H61" s="5" t="s">
        <v>312</v>
      </c>
      <c r="I61" s="42">
        <f>VLOOKUP(H61,TABLES!$A$2:$B$147,2,FALSE)</f>
        <v>4103</v>
      </c>
      <c r="J61" s="42" t="str">
        <f>VLOOKUP(I61,TABLES!$B$2:$C$147,2,FALSE)</f>
        <v>Lloyds Pharmacy Ltd</v>
      </c>
      <c r="K61" s="2" t="s">
        <v>1027</v>
      </c>
      <c r="L61" s="21">
        <v>0.33333333333333331</v>
      </c>
      <c r="M61" s="21">
        <v>0.35416666666666669</v>
      </c>
      <c r="N61" s="26" t="str">
        <f t="shared" si="5"/>
        <v>0:30</v>
      </c>
      <c r="O61" s="26">
        <f t="shared" si="6"/>
        <v>30.000000000000053</v>
      </c>
      <c r="P61" s="42" t="str">
        <f>VLOOKUP(O61,TABLES!$F$2:$H$8,3)</f>
        <v>1 to 3 hrs</v>
      </c>
      <c r="Q61" s="5" t="s">
        <v>875</v>
      </c>
    </row>
    <row r="62" spans="1:17" x14ac:dyDescent="0.35">
      <c r="A62" s="39" t="s">
        <v>4</v>
      </c>
      <c r="B62" s="14">
        <v>44960</v>
      </c>
      <c r="C62" s="26" t="str">
        <f t="shared" si="0"/>
        <v>Q4-2022</v>
      </c>
      <c r="D62" s="27" t="str">
        <f t="shared" si="1"/>
        <v>2023</v>
      </c>
      <c r="E62" s="26" t="str">
        <f t="shared" si="2"/>
        <v>Q4</v>
      </c>
      <c r="F62" s="25" t="str">
        <f t="shared" si="3"/>
        <v>Feb-23</v>
      </c>
      <c r="G62" s="26" t="str">
        <f t="shared" si="4"/>
        <v>Fri</v>
      </c>
      <c r="H62" s="5" t="s">
        <v>312</v>
      </c>
      <c r="I62" s="42">
        <f>VLOOKUP(H62,TABLES!$A$2:$B$147,2,FALSE)</f>
        <v>4103</v>
      </c>
      <c r="J62" s="42" t="str">
        <f>VLOOKUP(I62,TABLES!$B$2:$C$147,2,FALSE)</f>
        <v>Lloyds Pharmacy Ltd</v>
      </c>
      <c r="K62" s="2" t="s">
        <v>1027</v>
      </c>
      <c r="L62" s="21">
        <v>0.33333333333333331</v>
      </c>
      <c r="M62" s="21">
        <v>0.35416666666666669</v>
      </c>
      <c r="N62" s="26" t="str">
        <f t="shared" si="5"/>
        <v>0:30</v>
      </c>
      <c r="O62" s="26">
        <f t="shared" si="6"/>
        <v>30.000000000000053</v>
      </c>
      <c r="P62" s="42" t="str">
        <f>VLOOKUP(O62,TABLES!$F$2:$H$8,3)</f>
        <v>1 to 3 hrs</v>
      </c>
      <c r="Q62" s="5" t="s">
        <v>875</v>
      </c>
    </row>
    <row r="63" spans="1:17" x14ac:dyDescent="0.35">
      <c r="A63" s="39" t="s">
        <v>4</v>
      </c>
      <c r="B63" s="14">
        <v>44963</v>
      </c>
      <c r="C63" s="26" t="str">
        <f t="shared" si="0"/>
        <v>Q4-2022</v>
      </c>
      <c r="D63" s="27" t="str">
        <f t="shared" si="1"/>
        <v>2023</v>
      </c>
      <c r="E63" s="26" t="str">
        <f t="shared" si="2"/>
        <v>Q4</v>
      </c>
      <c r="F63" s="25" t="str">
        <f t="shared" si="3"/>
        <v>Feb-23</v>
      </c>
      <c r="G63" s="26" t="str">
        <f t="shared" si="4"/>
        <v>Mon</v>
      </c>
      <c r="H63" s="5" t="s">
        <v>312</v>
      </c>
      <c r="I63" s="42">
        <f>VLOOKUP(H63,TABLES!$A$2:$B$147,2,FALSE)</f>
        <v>4103</v>
      </c>
      <c r="J63" s="42" t="str">
        <f>VLOOKUP(I63,TABLES!$B$2:$C$147,2,FALSE)</f>
        <v>Lloyds Pharmacy Ltd</v>
      </c>
      <c r="K63" s="2" t="s">
        <v>1027</v>
      </c>
      <c r="L63" s="21">
        <v>0.33333333333333331</v>
      </c>
      <c r="M63" s="21">
        <v>0.35416666666666669</v>
      </c>
      <c r="N63" s="26" t="str">
        <f t="shared" si="5"/>
        <v>0:30</v>
      </c>
      <c r="O63" s="26">
        <f t="shared" si="6"/>
        <v>30.000000000000053</v>
      </c>
      <c r="P63" s="42" t="str">
        <f>VLOOKUP(O63,TABLES!$F$2:$H$8,3)</f>
        <v>1 to 3 hrs</v>
      </c>
      <c r="Q63" s="5" t="s">
        <v>875</v>
      </c>
    </row>
    <row r="64" spans="1:17" x14ac:dyDescent="0.35">
      <c r="A64" s="39" t="s">
        <v>4</v>
      </c>
      <c r="B64" s="14">
        <v>44966</v>
      </c>
      <c r="C64" s="26" t="str">
        <f t="shared" si="0"/>
        <v>Q4-2022</v>
      </c>
      <c r="D64" s="27" t="str">
        <f t="shared" si="1"/>
        <v>2023</v>
      </c>
      <c r="E64" s="26" t="str">
        <f t="shared" si="2"/>
        <v>Q4</v>
      </c>
      <c r="F64" s="25" t="str">
        <f t="shared" si="3"/>
        <v>Feb-23</v>
      </c>
      <c r="G64" s="26" t="str">
        <f t="shared" si="4"/>
        <v>Thu</v>
      </c>
      <c r="H64" s="5" t="s">
        <v>312</v>
      </c>
      <c r="I64" s="42">
        <f>VLOOKUP(H64,TABLES!$A$2:$B$147,2,FALSE)</f>
        <v>4103</v>
      </c>
      <c r="J64" s="42" t="str">
        <f>VLOOKUP(I64,TABLES!$B$2:$C$147,2,FALSE)</f>
        <v>Lloyds Pharmacy Ltd</v>
      </c>
      <c r="K64" s="2" t="s">
        <v>1027</v>
      </c>
      <c r="L64" s="21">
        <v>0.33333333333333331</v>
      </c>
      <c r="M64" s="21">
        <v>0.35416666666666669</v>
      </c>
      <c r="N64" s="26" t="str">
        <f t="shared" si="5"/>
        <v>0:30</v>
      </c>
      <c r="O64" s="26">
        <f t="shared" si="6"/>
        <v>30.000000000000053</v>
      </c>
      <c r="P64" s="42" t="str">
        <f>VLOOKUP(O64,TABLES!$F$2:$H$8,3)</f>
        <v>1 to 3 hrs</v>
      </c>
      <c r="Q64" s="5" t="s">
        <v>875</v>
      </c>
    </row>
    <row r="65" spans="1:17" x14ac:dyDescent="0.35">
      <c r="A65" s="39" t="s">
        <v>4</v>
      </c>
      <c r="B65" s="14">
        <v>44967</v>
      </c>
      <c r="C65" s="26" t="str">
        <f t="shared" si="0"/>
        <v>Q4-2022</v>
      </c>
      <c r="D65" s="27" t="str">
        <f t="shared" si="1"/>
        <v>2023</v>
      </c>
      <c r="E65" s="26" t="str">
        <f t="shared" si="2"/>
        <v>Q4</v>
      </c>
      <c r="F65" s="25" t="str">
        <f t="shared" si="3"/>
        <v>Feb-23</v>
      </c>
      <c r="G65" s="26" t="str">
        <f t="shared" si="4"/>
        <v>Fri</v>
      </c>
      <c r="H65" s="5" t="s">
        <v>312</v>
      </c>
      <c r="I65" s="42">
        <f>VLOOKUP(H65,TABLES!$A$2:$B$147,2,FALSE)</f>
        <v>4103</v>
      </c>
      <c r="J65" s="42" t="str">
        <f>VLOOKUP(I65,TABLES!$B$2:$C$147,2,FALSE)</f>
        <v>Lloyds Pharmacy Ltd</v>
      </c>
      <c r="K65" s="2" t="s">
        <v>1027</v>
      </c>
      <c r="L65" s="21">
        <v>0.33333333333333331</v>
      </c>
      <c r="M65" s="21">
        <v>0.35416666666666669</v>
      </c>
      <c r="N65" s="26" t="str">
        <f t="shared" si="5"/>
        <v>0:30</v>
      </c>
      <c r="O65" s="26">
        <f t="shared" si="6"/>
        <v>30.000000000000053</v>
      </c>
      <c r="P65" s="42" t="str">
        <f>VLOOKUP(O65,TABLES!$F$2:$H$8,3)</f>
        <v>1 to 3 hrs</v>
      </c>
      <c r="Q65" s="5" t="s">
        <v>875</v>
      </c>
    </row>
    <row r="66" spans="1:17" x14ac:dyDescent="0.35">
      <c r="A66" s="39" t="s">
        <v>4</v>
      </c>
      <c r="B66" s="14">
        <v>44967</v>
      </c>
      <c r="C66" s="26" t="str">
        <f t="shared" ref="C66:C129" si="7">"Q"&amp;CHOOSE(MONTH(B66),4,4,4,1,1,1,2,2,2,3,3,3)&amp;"-"&amp;IF(MONTH(B66)&lt;4,0,1)+YEAR(B66)-1</f>
        <v>Q4-2022</v>
      </c>
      <c r="D66" s="27" t="str">
        <f t="shared" ref="D66:D129" si="8">TEXT(B66,"yyyy")</f>
        <v>2023</v>
      </c>
      <c r="E66" s="26" t="str">
        <f t="shared" ref="E66:E129" si="9">"Q"&amp;CHOOSE(MONTH(B66),4,4,4,1,1,1,2,2,2,3,3,3)</f>
        <v>Q4</v>
      </c>
      <c r="F66" s="25" t="str">
        <f t="shared" ref="F66:F129" si="10">TEXT(B66,"mmm-yy")</f>
        <v>Feb-23</v>
      </c>
      <c r="G66" s="26" t="str">
        <f t="shared" ref="G66:G129" si="11">TEXT(B66,"ddd")</f>
        <v>Fri</v>
      </c>
      <c r="H66" s="5" t="s">
        <v>491</v>
      </c>
      <c r="I66" s="42">
        <f>VLOOKUP(H66,TABLES!$A$2:$B$147,2,FALSE)</f>
        <v>4173</v>
      </c>
      <c r="J66" s="42" t="str">
        <f>VLOOKUP(I66,TABLES!$B$2:$C$147,2,FALSE)</f>
        <v>Asda Stores Ltd</v>
      </c>
      <c r="K66" s="2" t="s">
        <v>1027</v>
      </c>
      <c r="L66" s="21">
        <v>0.72916666666666663</v>
      </c>
      <c r="M66" s="21">
        <v>0.875</v>
      </c>
      <c r="N66" s="26" t="str">
        <f t="shared" ref="N66:N129" si="12">TEXT(M66-L66,"H:MM")</f>
        <v>3:30</v>
      </c>
      <c r="O66" s="26">
        <f t="shared" ref="O66:O129" si="13">(M66-L66)*1440</f>
        <v>210.00000000000006</v>
      </c>
      <c r="P66" s="42" t="str">
        <f>VLOOKUP(O66,TABLES!$F$2:$H$8,3)</f>
        <v>3 to 5 hrs</v>
      </c>
      <c r="Q66" s="5" t="s">
        <v>870</v>
      </c>
    </row>
    <row r="67" spans="1:17" x14ac:dyDescent="0.35">
      <c r="A67" s="39" t="s">
        <v>4</v>
      </c>
      <c r="B67" s="14">
        <v>44968</v>
      </c>
      <c r="C67" s="26" t="str">
        <f t="shared" si="7"/>
        <v>Q4-2022</v>
      </c>
      <c r="D67" s="27" t="str">
        <f t="shared" si="8"/>
        <v>2023</v>
      </c>
      <c r="E67" s="26" t="str">
        <f t="shared" si="9"/>
        <v>Q4</v>
      </c>
      <c r="F67" s="25" t="str">
        <f t="shared" si="10"/>
        <v>Feb-23</v>
      </c>
      <c r="G67" s="26" t="str">
        <f t="shared" si="11"/>
        <v>Sat</v>
      </c>
      <c r="H67" s="5" t="s">
        <v>491</v>
      </c>
      <c r="I67" s="42">
        <f>VLOOKUP(H67,TABLES!$A$2:$B$147,2,FALSE)</f>
        <v>4173</v>
      </c>
      <c r="J67" s="42" t="str">
        <f>VLOOKUP(I67,TABLES!$B$2:$C$147,2,FALSE)</f>
        <v>Asda Stores Ltd</v>
      </c>
      <c r="K67" s="2" t="s">
        <v>1027</v>
      </c>
      <c r="L67" s="21">
        <v>0.72916666666666663</v>
      </c>
      <c r="M67" s="21">
        <v>0.83333333333333337</v>
      </c>
      <c r="N67" s="26" t="str">
        <f t="shared" si="12"/>
        <v>2:30</v>
      </c>
      <c r="O67" s="26">
        <f t="shared" si="13"/>
        <v>150.00000000000011</v>
      </c>
      <c r="P67" s="42" t="str">
        <f>VLOOKUP(O67,TABLES!$F$2:$H$8,3)</f>
        <v>1 to 3 hrs</v>
      </c>
      <c r="Q67" s="5" t="s">
        <v>870</v>
      </c>
    </row>
    <row r="68" spans="1:17" x14ac:dyDescent="0.35">
      <c r="A68" s="39" t="s">
        <v>4</v>
      </c>
      <c r="B68" s="14">
        <v>44969</v>
      </c>
      <c r="C68" s="26" t="str">
        <f t="shared" si="7"/>
        <v>Q4-2022</v>
      </c>
      <c r="D68" s="27" t="str">
        <f t="shared" si="8"/>
        <v>2023</v>
      </c>
      <c r="E68" s="26" t="str">
        <f t="shared" si="9"/>
        <v>Q4</v>
      </c>
      <c r="F68" s="25" t="str">
        <f t="shared" si="10"/>
        <v>Feb-23</v>
      </c>
      <c r="G68" s="26" t="str">
        <f t="shared" si="11"/>
        <v>Sun</v>
      </c>
      <c r="H68" s="5" t="s">
        <v>491</v>
      </c>
      <c r="I68" s="42">
        <f>VLOOKUP(H68,TABLES!$A$2:$B$147,2,FALSE)</f>
        <v>4173</v>
      </c>
      <c r="J68" s="42" t="str">
        <f>VLOOKUP(I68,TABLES!$B$2:$C$147,2,FALSE)</f>
        <v>Asda Stores Ltd</v>
      </c>
      <c r="K68" s="2" t="s">
        <v>1027</v>
      </c>
      <c r="L68" s="21">
        <v>0.375</v>
      </c>
      <c r="M68" s="21">
        <v>0.75</v>
      </c>
      <c r="N68" s="26" t="str">
        <f t="shared" si="12"/>
        <v>9:00</v>
      </c>
      <c r="O68" s="26">
        <f t="shared" si="13"/>
        <v>540</v>
      </c>
      <c r="P68" s="42" t="str">
        <f>VLOOKUP(O68,TABLES!$F$2:$H$8,3)</f>
        <v>Over 7 hrs</v>
      </c>
      <c r="Q68" s="5" t="s">
        <v>870</v>
      </c>
    </row>
    <row r="69" spans="1:17" x14ac:dyDescent="0.35">
      <c r="A69" s="39" t="s">
        <v>4</v>
      </c>
      <c r="B69" s="14">
        <v>44969</v>
      </c>
      <c r="C69" s="26" t="str">
        <f t="shared" si="7"/>
        <v>Q4-2022</v>
      </c>
      <c r="D69" s="27" t="str">
        <f t="shared" si="8"/>
        <v>2023</v>
      </c>
      <c r="E69" s="26" t="str">
        <f t="shared" si="9"/>
        <v>Q4</v>
      </c>
      <c r="F69" s="25" t="str">
        <f t="shared" si="10"/>
        <v>Feb-23</v>
      </c>
      <c r="G69" s="26" t="str">
        <f t="shared" si="11"/>
        <v>Sun</v>
      </c>
      <c r="H69" s="5" t="s">
        <v>35</v>
      </c>
      <c r="I69" s="42">
        <f>VLOOKUP(H69,TABLES!$A$2:$B$147,2,FALSE)</f>
        <v>4087</v>
      </c>
      <c r="J69" s="42" t="str">
        <f>VLOOKUP(I69,TABLES!$B$2:$C$147,2,FALSE)</f>
        <v>Boots the Chemists Ltd</v>
      </c>
      <c r="K69" s="2" t="s">
        <v>1026</v>
      </c>
      <c r="L69" s="21">
        <v>0.41666666666666669</v>
      </c>
      <c r="M69" s="21">
        <v>0.75</v>
      </c>
      <c r="N69" s="26" t="str">
        <f t="shared" si="12"/>
        <v>8:00</v>
      </c>
      <c r="O69" s="26">
        <f t="shared" si="13"/>
        <v>480</v>
      </c>
      <c r="P69" s="42" t="str">
        <f>VLOOKUP(O69,TABLES!$F$2:$H$8,3)</f>
        <v>Over 7 hrs</v>
      </c>
      <c r="Q69" s="5" t="s">
        <v>869</v>
      </c>
    </row>
    <row r="70" spans="1:17" x14ac:dyDescent="0.35">
      <c r="A70" s="39" t="s">
        <v>4</v>
      </c>
      <c r="B70" s="14">
        <v>44974</v>
      </c>
      <c r="C70" s="26" t="str">
        <f t="shared" si="7"/>
        <v>Q4-2022</v>
      </c>
      <c r="D70" s="27" t="str">
        <f t="shared" si="8"/>
        <v>2023</v>
      </c>
      <c r="E70" s="26" t="str">
        <f t="shared" si="9"/>
        <v>Q4</v>
      </c>
      <c r="F70" s="25" t="str">
        <f t="shared" si="10"/>
        <v>Feb-23</v>
      </c>
      <c r="G70" s="26" t="str">
        <f t="shared" si="11"/>
        <v>Fri</v>
      </c>
      <c r="H70" s="5" t="s">
        <v>312</v>
      </c>
      <c r="I70" s="42">
        <f>VLOOKUP(H70,TABLES!$A$2:$B$147,2,FALSE)</f>
        <v>4103</v>
      </c>
      <c r="J70" s="42" t="str">
        <f>VLOOKUP(I70,TABLES!$B$2:$C$147,2,FALSE)</f>
        <v>Lloyds Pharmacy Ltd</v>
      </c>
      <c r="K70" s="2" t="s">
        <v>1026</v>
      </c>
      <c r="L70" s="21">
        <v>0.33333333333333331</v>
      </c>
      <c r="M70" s="21">
        <v>0.41666666666666669</v>
      </c>
      <c r="N70" s="26" t="str">
        <f t="shared" si="12"/>
        <v>2:00</v>
      </c>
      <c r="O70" s="26">
        <f t="shared" si="13"/>
        <v>120.00000000000006</v>
      </c>
      <c r="P70" s="42" t="str">
        <f>VLOOKUP(O70,TABLES!$F$2:$H$8,3)</f>
        <v>1 to 3 hrs</v>
      </c>
      <c r="Q70" s="5" t="s">
        <v>869</v>
      </c>
    </row>
    <row r="71" spans="1:17" x14ac:dyDescent="0.35">
      <c r="A71" s="39" t="s">
        <v>4</v>
      </c>
      <c r="B71" s="14">
        <v>44974</v>
      </c>
      <c r="C71" s="26" t="str">
        <f t="shared" si="7"/>
        <v>Q4-2022</v>
      </c>
      <c r="D71" s="27" t="str">
        <f t="shared" si="8"/>
        <v>2023</v>
      </c>
      <c r="E71" s="26" t="str">
        <f t="shared" si="9"/>
        <v>Q4</v>
      </c>
      <c r="F71" s="25" t="str">
        <f t="shared" si="10"/>
        <v>Feb-23</v>
      </c>
      <c r="G71" s="26" t="str">
        <f t="shared" si="11"/>
        <v>Fri</v>
      </c>
      <c r="H71" s="5" t="s">
        <v>237</v>
      </c>
      <c r="I71" s="42">
        <f>VLOOKUP(H71,TABLES!$A$2:$B$147,2,FALSE)</f>
        <v>4078</v>
      </c>
      <c r="J71" s="42" t="str">
        <f>VLOOKUP(I71,TABLES!$B$2:$C$147,2,FALSE)</f>
        <v>Nicholas S Wilson Ltd</v>
      </c>
      <c r="K71" s="2" t="s">
        <v>1026</v>
      </c>
      <c r="L71" s="21">
        <v>0.375</v>
      </c>
      <c r="M71" s="21">
        <v>0.70833333333333337</v>
      </c>
      <c r="N71" s="26" t="str">
        <f t="shared" si="12"/>
        <v>8:00</v>
      </c>
      <c r="O71" s="26">
        <f t="shared" si="13"/>
        <v>480.00000000000006</v>
      </c>
      <c r="P71" s="42" t="str">
        <f>VLOOKUP(O71,TABLES!$F$2:$H$8,3)</f>
        <v>Over 7 hrs</v>
      </c>
      <c r="Q71" s="5" t="s">
        <v>878</v>
      </c>
    </row>
    <row r="72" spans="1:17" x14ac:dyDescent="0.35">
      <c r="A72" s="39" t="s">
        <v>4</v>
      </c>
      <c r="B72" s="14">
        <v>44974</v>
      </c>
      <c r="C72" s="26" t="str">
        <f t="shared" si="7"/>
        <v>Q4-2022</v>
      </c>
      <c r="D72" s="27" t="str">
        <f t="shared" si="8"/>
        <v>2023</v>
      </c>
      <c r="E72" s="26" t="str">
        <f t="shared" si="9"/>
        <v>Q4</v>
      </c>
      <c r="F72" s="25" t="str">
        <f t="shared" si="10"/>
        <v>Feb-23</v>
      </c>
      <c r="G72" s="26" t="str">
        <f t="shared" si="11"/>
        <v>Fri</v>
      </c>
      <c r="H72" s="5" t="s">
        <v>805</v>
      </c>
      <c r="I72" s="42">
        <f>VLOOKUP(H72,TABLES!$A$2:$B$147,2,FALSE)</f>
        <v>4348</v>
      </c>
      <c r="J72" s="42" t="str">
        <f>VLOOKUP(I72,TABLES!$B$2:$C$147,2,FALSE)</f>
        <v>Steven F Webster Ltd</v>
      </c>
      <c r="K72" s="2" t="s">
        <v>1027</v>
      </c>
      <c r="L72" s="21">
        <v>0.52083333333333337</v>
      </c>
      <c r="M72" s="21">
        <v>0.625</v>
      </c>
      <c r="N72" s="26" t="str">
        <f t="shared" si="12"/>
        <v>2:30</v>
      </c>
      <c r="O72" s="26">
        <f t="shared" si="13"/>
        <v>149.99999999999994</v>
      </c>
      <c r="P72" s="42" t="str">
        <f>VLOOKUP(O72,TABLES!$F$2:$H$8,3)</f>
        <v>1 to 3 hrs</v>
      </c>
      <c r="Q72" s="5" t="s">
        <v>878</v>
      </c>
    </row>
    <row r="73" spans="1:17" x14ac:dyDescent="0.35">
      <c r="A73" s="39" t="s">
        <v>4</v>
      </c>
      <c r="B73" s="14">
        <v>44974</v>
      </c>
      <c r="C73" s="26" t="str">
        <f t="shared" si="7"/>
        <v>Q4-2022</v>
      </c>
      <c r="D73" s="27" t="str">
        <f t="shared" si="8"/>
        <v>2023</v>
      </c>
      <c r="E73" s="26" t="str">
        <f t="shared" si="9"/>
        <v>Q4</v>
      </c>
      <c r="F73" s="25" t="str">
        <f t="shared" si="10"/>
        <v>Feb-23</v>
      </c>
      <c r="G73" s="26" t="str">
        <f t="shared" si="11"/>
        <v>Fri</v>
      </c>
      <c r="H73" s="5" t="s">
        <v>19</v>
      </c>
      <c r="I73" s="42">
        <f>VLOOKUP(H73,TABLES!$A$2:$B$147,2,FALSE)</f>
        <v>4314</v>
      </c>
      <c r="J73" s="42" t="str">
        <f>VLOOKUP(I73,TABLES!$B$2:$C$147,2,FALSE)</f>
        <v>L Rowland &amp; Co (Retail) Ltd</v>
      </c>
      <c r="K73" s="2" t="s">
        <v>1026</v>
      </c>
      <c r="L73" s="21">
        <v>0.375</v>
      </c>
      <c r="M73" s="21">
        <v>0.75</v>
      </c>
      <c r="N73" s="26" t="str">
        <f t="shared" si="12"/>
        <v>9:00</v>
      </c>
      <c r="O73" s="26">
        <f t="shared" si="13"/>
        <v>540</v>
      </c>
      <c r="P73" s="42" t="str">
        <f>VLOOKUP(O73,TABLES!$F$2:$H$8,3)</f>
        <v>Over 7 hrs</v>
      </c>
      <c r="Q73" s="5" t="s">
        <v>878</v>
      </c>
    </row>
    <row r="74" spans="1:17" x14ac:dyDescent="0.35">
      <c r="A74" s="39" t="s">
        <v>4</v>
      </c>
      <c r="B74" s="14">
        <v>44974</v>
      </c>
      <c r="C74" s="26" t="str">
        <f t="shared" si="7"/>
        <v>Q4-2022</v>
      </c>
      <c r="D74" s="27" t="str">
        <f t="shared" si="8"/>
        <v>2023</v>
      </c>
      <c r="E74" s="26" t="str">
        <f t="shared" si="9"/>
        <v>Q4</v>
      </c>
      <c r="F74" s="25" t="str">
        <f t="shared" si="10"/>
        <v>Feb-23</v>
      </c>
      <c r="G74" s="26" t="str">
        <f t="shared" si="11"/>
        <v>Fri</v>
      </c>
      <c r="H74" s="5" t="s">
        <v>230</v>
      </c>
      <c r="I74" s="42">
        <f>VLOOKUP(H74,TABLES!$A$2:$B$147,2,FALSE)</f>
        <v>4077</v>
      </c>
      <c r="J74" s="42" t="str">
        <f>VLOOKUP(I74,TABLES!$B$2:$C$147,2,FALSE)</f>
        <v>Nicholas S Wilson Ltd</v>
      </c>
      <c r="K74" s="2" t="s">
        <v>1026</v>
      </c>
      <c r="L74" s="21">
        <v>0.375</v>
      </c>
      <c r="M74" s="21">
        <v>0.5</v>
      </c>
      <c r="N74" s="26" t="str">
        <f t="shared" si="12"/>
        <v>3:00</v>
      </c>
      <c r="O74" s="26">
        <f t="shared" si="13"/>
        <v>180</v>
      </c>
      <c r="P74" s="42" t="str">
        <f>VLOOKUP(O74,TABLES!$F$2:$H$8,3)</f>
        <v>3 to 5 hrs</v>
      </c>
      <c r="Q74" s="5" t="s">
        <v>878</v>
      </c>
    </row>
    <row r="75" spans="1:17" x14ac:dyDescent="0.35">
      <c r="A75" s="39" t="s">
        <v>4</v>
      </c>
      <c r="B75" s="14">
        <v>44974</v>
      </c>
      <c r="C75" s="26" t="str">
        <f t="shared" si="7"/>
        <v>Q4-2022</v>
      </c>
      <c r="D75" s="27" t="str">
        <f t="shared" si="8"/>
        <v>2023</v>
      </c>
      <c r="E75" s="26" t="str">
        <f t="shared" si="9"/>
        <v>Q4</v>
      </c>
      <c r="F75" s="25" t="str">
        <f t="shared" si="10"/>
        <v>Feb-23</v>
      </c>
      <c r="G75" s="26" t="str">
        <f t="shared" si="11"/>
        <v>Fri</v>
      </c>
      <c r="H75" s="5" t="s">
        <v>396</v>
      </c>
      <c r="I75" s="42">
        <f>VLOOKUP(H75,TABLES!$A$2:$B$147,2,FALSE)</f>
        <v>4125</v>
      </c>
      <c r="J75" s="42" t="str">
        <f>VLOOKUP(I75,TABLES!$B$2:$C$147,2,FALSE)</f>
        <v>Steven F Webster Ltd</v>
      </c>
      <c r="K75" s="2" t="s">
        <v>1026</v>
      </c>
      <c r="L75" s="21">
        <v>0.70833333333333337</v>
      </c>
      <c r="M75" s="21">
        <v>0.75</v>
      </c>
      <c r="N75" s="26" t="str">
        <f t="shared" si="12"/>
        <v>1:00</v>
      </c>
      <c r="O75" s="26">
        <f t="shared" si="13"/>
        <v>59.999999999999943</v>
      </c>
      <c r="P75" s="42" t="str">
        <f>VLOOKUP(O75,TABLES!$F$2:$H$8,3)</f>
        <v>1 to 3 hrs</v>
      </c>
      <c r="Q75" s="5" t="s">
        <v>878</v>
      </c>
    </row>
    <row r="76" spans="1:17" x14ac:dyDescent="0.35">
      <c r="A76" s="39" t="s">
        <v>4</v>
      </c>
      <c r="B76" s="14">
        <v>44974</v>
      </c>
      <c r="C76" s="26" t="str">
        <f t="shared" si="7"/>
        <v>Q4-2022</v>
      </c>
      <c r="D76" s="27" t="str">
        <f t="shared" si="8"/>
        <v>2023</v>
      </c>
      <c r="E76" s="26" t="str">
        <f t="shared" si="9"/>
        <v>Q4</v>
      </c>
      <c r="F76" s="25" t="str">
        <f t="shared" si="10"/>
        <v>Feb-23</v>
      </c>
      <c r="G76" s="26" t="str">
        <f t="shared" si="11"/>
        <v>Fri</v>
      </c>
      <c r="H76" s="5" t="s">
        <v>443</v>
      </c>
      <c r="I76" s="42">
        <f>VLOOKUP(H76,TABLES!$A$2:$B$147,2,FALSE)</f>
        <v>4144</v>
      </c>
      <c r="J76" s="42" t="str">
        <f>VLOOKUP(I76,TABLES!$B$2:$C$147,2,FALSE)</f>
        <v>Steven F Webster Ltd</v>
      </c>
      <c r="K76" s="2" t="s">
        <v>1026</v>
      </c>
      <c r="L76" s="21">
        <v>0.70833333333333337</v>
      </c>
      <c r="M76" s="21">
        <v>0.75</v>
      </c>
      <c r="N76" s="26" t="str">
        <f t="shared" si="12"/>
        <v>1:00</v>
      </c>
      <c r="O76" s="26">
        <f t="shared" si="13"/>
        <v>59.999999999999943</v>
      </c>
      <c r="P76" s="42" t="str">
        <f>VLOOKUP(O76,TABLES!$F$2:$H$8,3)</f>
        <v>1 to 3 hrs</v>
      </c>
      <c r="Q76" s="5" t="s">
        <v>878</v>
      </c>
    </row>
    <row r="77" spans="1:17" x14ac:dyDescent="0.35">
      <c r="A77" s="39" t="s">
        <v>4</v>
      </c>
      <c r="B77" s="14">
        <v>44974</v>
      </c>
      <c r="C77" s="26" t="str">
        <f t="shared" si="7"/>
        <v>Q4-2022</v>
      </c>
      <c r="D77" s="27" t="str">
        <f t="shared" si="8"/>
        <v>2023</v>
      </c>
      <c r="E77" s="26" t="str">
        <f t="shared" si="9"/>
        <v>Q4</v>
      </c>
      <c r="F77" s="25" t="str">
        <f t="shared" si="10"/>
        <v>Feb-23</v>
      </c>
      <c r="G77" s="26" t="str">
        <f t="shared" si="11"/>
        <v>Fri</v>
      </c>
      <c r="H77" s="5" t="s">
        <v>19</v>
      </c>
      <c r="I77" s="42">
        <f>VLOOKUP(H77,TABLES!$A$2:$B$147,2,FALSE)</f>
        <v>4314</v>
      </c>
      <c r="J77" s="42" t="str">
        <f>VLOOKUP(I77,TABLES!$B$2:$C$147,2,FALSE)</f>
        <v>L Rowland &amp; Co (Retail) Ltd</v>
      </c>
      <c r="K77" s="2" t="s">
        <v>1026</v>
      </c>
      <c r="L77" s="21">
        <v>0.375</v>
      </c>
      <c r="M77" s="21">
        <v>0.75</v>
      </c>
      <c r="N77" s="26" t="str">
        <f t="shared" si="12"/>
        <v>9:00</v>
      </c>
      <c r="O77" s="26">
        <f t="shared" si="13"/>
        <v>540</v>
      </c>
      <c r="P77" s="42" t="str">
        <f>VLOOKUP(O77,TABLES!$F$2:$H$8,3)</f>
        <v>Over 7 hrs</v>
      </c>
      <c r="Q77" s="5" t="s">
        <v>878</v>
      </c>
    </row>
    <row r="78" spans="1:17" x14ac:dyDescent="0.35">
      <c r="A78" s="39" t="s">
        <v>4</v>
      </c>
      <c r="B78" s="14">
        <v>44974</v>
      </c>
      <c r="C78" s="26" t="str">
        <f t="shared" si="7"/>
        <v>Q4-2022</v>
      </c>
      <c r="D78" s="27" t="str">
        <f t="shared" si="8"/>
        <v>2023</v>
      </c>
      <c r="E78" s="26" t="str">
        <f t="shared" si="9"/>
        <v>Q4</v>
      </c>
      <c r="F78" s="25" t="str">
        <f t="shared" si="10"/>
        <v>Feb-23</v>
      </c>
      <c r="G78" s="26" t="str">
        <f t="shared" si="11"/>
        <v>Fri</v>
      </c>
      <c r="H78" s="5" t="s">
        <v>31</v>
      </c>
      <c r="I78" s="42">
        <f>VLOOKUP(H78,TABLES!$A$2:$B$147,2,FALSE)</f>
        <v>4022</v>
      </c>
      <c r="J78" s="42" t="str">
        <f>VLOOKUP(I78,TABLES!$B$2:$C$147,2,FALSE)</f>
        <v>Boots the Chemists Ltd</v>
      </c>
      <c r="K78" s="2" t="s">
        <v>1026</v>
      </c>
      <c r="L78" s="21">
        <v>0.60416666666666663</v>
      </c>
      <c r="M78" s="21">
        <v>0.64583333333333337</v>
      </c>
      <c r="N78" s="26" t="str">
        <f t="shared" si="12"/>
        <v>1:00</v>
      </c>
      <c r="O78" s="26">
        <f t="shared" si="13"/>
        <v>60.000000000000107</v>
      </c>
      <c r="P78" s="42" t="str">
        <f>VLOOKUP(O78,TABLES!$F$2:$H$8,3)</f>
        <v>1 to 3 hrs</v>
      </c>
      <c r="Q78" s="5" t="s">
        <v>878</v>
      </c>
    </row>
    <row r="79" spans="1:17" x14ac:dyDescent="0.35">
      <c r="A79" s="39" t="s">
        <v>4</v>
      </c>
      <c r="B79" s="14">
        <v>44975</v>
      </c>
      <c r="C79" s="26" t="str">
        <f t="shared" si="7"/>
        <v>Q4-2022</v>
      </c>
      <c r="D79" s="27" t="str">
        <f t="shared" si="8"/>
        <v>2023</v>
      </c>
      <c r="E79" s="26" t="str">
        <f t="shared" si="9"/>
        <v>Q4</v>
      </c>
      <c r="F79" s="25" t="str">
        <f t="shared" si="10"/>
        <v>Feb-23</v>
      </c>
      <c r="G79" s="26" t="str">
        <f t="shared" si="11"/>
        <v>Sat</v>
      </c>
      <c r="H79" s="5" t="s">
        <v>19</v>
      </c>
      <c r="I79" s="42">
        <f>VLOOKUP(H79,TABLES!$A$2:$B$147,2,FALSE)</f>
        <v>4314</v>
      </c>
      <c r="J79" s="42" t="str">
        <f>VLOOKUP(I79,TABLES!$B$2:$C$147,2,FALSE)</f>
        <v>L Rowland &amp; Co (Retail) Ltd</v>
      </c>
      <c r="K79" s="2" t="s">
        <v>1026</v>
      </c>
      <c r="L79" s="21">
        <v>0.375</v>
      </c>
      <c r="M79" s="21">
        <v>0.72916666666666663</v>
      </c>
      <c r="N79" s="26" t="str">
        <f t="shared" si="12"/>
        <v>8:30</v>
      </c>
      <c r="O79" s="26">
        <f t="shared" si="13"/>
        <v>509.99999999999994</v>
      </c>
      <c r="P79" s="42" t="str">
        <f>VLOOKUP(O79,TABLES!$F$2:$H$8,3)</f>
        <v>Over 7 hrs</v>
      </c>
      <c r="Q79" s="5" t="s">
        <v>878</v>
      </c>
    </row>
    <row r="80" spans="1:17" x14ac:dyDescent="0.35">
      <c r="A80" s="39" t="s">
        <v>4</v>
      </c>
      <c r="B80" s="14">
        <v>44977</v>
      </c>
      <c r="C80" s="26" t="str">
        <f t="shared" si="7"/>
        <v>Q4-2022</v>
      </c>
      <c r="D80" s="27" t="str">
        <f t="shared" si="8"/>
        <v>2023</v>
      </c>
      <c r="E80" s="26" t="str">
        <f t="shared" si="9"/>
        <v>Q4</v>
      </c>
      <c r="F80" s="25" t="str">
        <f t="shared" si="10"/>
        <v>Feb-23</v>
      </c>
      <c r="G80" s="26" t="str">
        <f t="shared" si="11"/>
        <v>Mon</v>
      </c>
      <c r="H80" s="5" t="s">
        <v>312</v>
      </c>
      <c r="I80" s="42">
        <f>VLOOKUP(H80,TABLES!$A$2:$B$147,2,FALSE)</f>
        <v>4103</v>
      </c>
      <c r="J80" s="42" t="str">
        <f>VLOOKUP(I80,TABLES!$B$2:$C$147,2,FALSE)</f>
        <v>Lloyds Pharmacy Ltd</v>
      </c>
      <c r="K80" s="2" t="s">
        <v>1026</v>
      </c>
      <c r="L80" s="21">
        <v>0.33333333333333331</v>
      </c>
      <c r="M80" s="21">
        <v>0.41666666666666669</v>
      </c>
      <c r="N80" s="26" t="str">
        <f t="shared" si="12"/>
        <v>2:00</v>
      </c>
      <c r="O80" s="26">
        <f t="shared" si="13"/>
        <v>120.00000000000006</v>
      </c>
      <c r="P80" s="42" t="str">
        <f>VLOOKUP(O80,TABLES!$F$2:$H$8,3)</f>
        <v>1 to 3 hrs</v>
      </c>
      <c r="Q80" s="5" t="s">
        <v>872</v>
      </c>
    </row>
    <row r="81" spans="1:17" x14ac:dyDescent="0.35">
      <c r="A81" s="39" t="s">
        <v>4</v>
      </c>
      <c r="B81" s="14">
        <v>44979</v>
      </c>
      <c r="C81" s="26" t="str">
        <f t="shared" si="7"/>
        <v>Q4-2022</v>
      </c>
      <c r="D81" s="27" t="str">
        <f t="shared" si="8"/>
        <v>2023</v>
      </c>
      <c r="E81" s="26" t="str">
        <f t="shared" si="9"/>
        <v>Q4</v>
      </c>
      <c r="F81" s="25" t="str">
        <f t="shared" si="10"/>
        <v>Feb-23</v>
      </c>
      <c r="G81" s="26" t="str">
        <f t="shared" si="11"/>
        <v>Wed</v>
      </c>
      <c r="H81" s="5" t="s">
        <v>312</v>
      </c>
      <c r="I81" s="42">
        <f>VLOOKUP(H81,TABLES!$A$2:$B$147,2,FALSE)</f>
        <v>4103</v>
      </c>
      <c r="J81" s="42" t="str">
        <f>VLOOKUP(I81,TABLES!$B$2:$C$147,2,FALSE)</f>
        <v>Lloyds Pharmacy Ltd</v>
      </c>
      <c r="K81" s="2" t="s">
        <v>1026</v>
      </c>
      <c r="L81" s="21">
        <v>0.33333333333333331</v>
      </c>
      <c r="M81" s="21">
        <v>0.35416666666666669</v>
      </c>
      <c r="N81" s="26" t="str">
        <f t="shared" si="12"/>
        <v>0:30</v>
      </c>
      <c r="O81" s="26">
        <f t="shared" si="13"/>
        <v>30.000000000000053</v>
      </c>
      <c r="P81" s="42" t="str">
        <f>VLOOKUP(O81,TABLES!$F$2:$H$8,3)</f>
        <v>1 to 3 hrs</v>
      </c>
      <c r="Q81" s="5" t="s">
        <v>875</v>
      </c>
    </row>
    <row r="82" spans="1:17" x14ac:dyDescent="0.35">
      <c r="A82" s="39" t="s">
        <v>4</v>
      </c>
      <c r="B82" s="14">
        <v>44980</v>
      </c>
      <c r="C82" s="26" t="str">
        <f t="shared" si="7"/>
        <v>Q4-2022</v>
      </c>
      <c r="D82" s="27" t="str">
        <f t="shared" si="8"/>
        <v>2023</v>
      </c>
      <c r="E82" s="26" t="str">
        <f t="shared" si="9"/>
        <v>Q4</v>
      </c>
      <c r="F82" s="25" t="str">
        <f t="shared" si="10"/>
        <v>Feb-23</v>
      </c>
      <c r="G82" s="26" t="str">
        <f t="shared" si="11"/>
        <v>Thu</v>
      </c>
      <c r="H82" s="5" t="s">
        <v>312</v>
      </c>
      <c r="I82" s="42">
        <f>VLOOKUP(H82,TABLES!$A$2:$B$147,2,FALSE)</f>
        <v>4103</v>
      </c>
      <c r="J82" s="42" t="str">
        <f>VLOOKUP(I82,TABLES!$B$2:$C$147,2,FALSE)</f>
        <v>Lloyds Pharmacy Ltd</v>
      </c>
      <c r="K82" s="2" t="s">
        <v>1027</v>
      </c>
      <c r="L82" s="21">
        <v>0.33333333333333331</v>
      </c>
      <c r="M82" s="21">
        <v>0.375</v>
      </c>
      <c r="N82" s="26" t="str">
        <f t="shared" si="12"/>
        <v>1:00</v>
      </c>
      <c r="O82" s="26">
        <f t="shared" si="13"/>
        <v>60.000000000000028</v>
      </c>
      <c r="P82" s="42" t="str">
        <f>VLOOKUP(O82,TABLES!$F$2:$H$8,3)</f>
        <v>1 to 3 hrs</v>
      </c>
      <c r="Q82" s="5" t="s">
        <v>875</v>
      </c>
    </row>
    <row r="83" spans="1:17" x14ac:dyDescent="0.35">
      <c r="A83" s="39" t="s">
        <v>4</v>
      </c>
      <c r="B83" s="14">
        <v>44980</v>
      </c>
      <c r="C83" s="26" t="str">
        <f t="shared" si="7"/>
        <v>Q4-2022</v>
      </c>
      <c r="D83" s="27" t="str">
        <f t="shared" si="8"/>
        <v>2023</v>
      </c>
      <c r="E83" s="26" t="str">
        <f t="shared" si="9"/>
        <v>Q4</v>
      </c>
      <c r="F83" s="25" t="str">
        <f t="shared" si="10"/>
        <v>Feb-23</v>
      </c>
      <c r="G83" s="26" t="str">
        <f t="shared" si="11"/>
        <v>Thu</v>
      </c>
      <c r="H83" s="5" t="s">
        <v>312</v>
      </c>
      <c r="I83" s="42">
        <f>VLOOKUP(H83,TABLES!$A$2:$B$147,2,FALSE)</f>
        <v>4103</v>
      </c>
      <c r="J83" s="42" t="str">
        <f>VLOOKUP(I83,TABLES!$B$2:$C$147,2,FALSE)</f>
        <v>Lloyds Pharmacy Ltd</v>
      </c>
      <c r="K83" s="2" t="s">
        <v>1027</v>
      </c>
      <c r="L83" s="21">
        <v>0.58333333333333337</v>
      </c>
      <c r="M83" s="21">
        <v>0.625</v>
      </c>
      <c r="N83" s="26" t="str">
        <f t="shared" si="12"/>
        <v>1:00</v>
      </c>
      <c r="O83" s="26">
        <f t="shared" si="13"/>
        <v>59.999999999999943</v>
      </c>
      <c r="P83" s="42" t="str">
        <f>VLOOKUP(O83,TABLES!$F$2:$H$8,3)</f>
        <v>1 to 3 hrs</v>
      </c>
      <c r="Q83" s="5" t="s">
        <v>875</v>
      </c>
    </row>
    <row r="84" spans="1:17" x14ac:dyDescent="0.35">
      <c r="A84" s="39" t="s">
        <v>4</v>
      </c>
      <c r="B84" s="14">
        <v>44981</v>
      </c>
      <c r="C84" s="26" t="str">
        <f t="shared" si="7"/>
        <v>Q4-2022</v>
      </c>
      <c r="D84" s="27" t="str">
        <f t="shared" si="8"/>
        <v>2023</v>
      </c>
      <c r="E84" s="26" t="str">
        <f t="shared" si="9"/>
        <v>Q4</v>
      </c>
      <c r="F84" s="25" t="str">
        <f t="shared" si="10"/>
        <v>Feb-23</v>
      </c>
      <c r="G84" s="26" t="str">
        <f t="shared" si="11"/>
        <v>Fri</v>
      </c>
      <c r="H84" s="5" t="s">
        <v>37</v>
      </c>
      <c r="I84" s="42">
        <f>VLOOKUP(H84,TABLES!$A$2:$B$147,2,FALSE)</f>
        <v>4288</v>
      </c>
      <c r="J84" s="42" t="str">
        <f>VLOOKUP(I84,TABLES!$B$2:$C$147,2,FALSE)</f>
        <v>Asda Stores Ltd</v>
      </c>
      <c r="K84" s="2" t="s">
        <v>1027</v>
      </c>
      <c r="L84" s="21">
        <v>0.70833333333333337</v>
      </c>
      <c r="M84" s="21">
        <v>0.875</v>
      </c>
      <c r="N84" s="26" t="str">
        <f t="shared" si="12"/>
        <v>4:00</v>
      </c>
      <c r="O84" s="26">
        <f t="shared" si="13"/>
        <v>239.99999999999994</v>
      </c>
      <c r="P84" s="42" t="str">
        <f>VLOOKUP(O84,TABLES!$F$2:$H$8,3)</f>
        <v>3 to 5 hrs</v>
      </c>
      <c r="Q84" s="5" t="s">
        <v>870</v>
      </c>
    </row>
    <row r="85" spans="1:17" x14ac:dyDescent="0.35">
      <c r="A85" s="39" t="s">
        <v>4</v>
      </c>
      <c r="B85" s="14">
        <v>44982</v>
      </c>
      <c r="C85" s="26" t="str">
        <f t="shared" si="7"/>
        <v>Q4-2022</v>
      </c>
      <c r="D85" s="27" t="str">
        <f t="shared" si="8"/>
        <v>2023</v>
      </c>
      <c r="E85" s="26" t="str">
        <f t="shared" si="9"/>
        <v>Q4</v>
      </c>
      <c r="F85" s="25" t="str">
        <f t="shared" si="10"/>
        <v>Feb-23</v>
      </c>
      <c r="G85" s="26" t="str">
        <f t="shared" si="11"/>
        <v>Sat</v>
      </c>
      <c r="H85" s="5" t="s">
        <v>554</v>
      </c>
      <c r="I85" s="42">
        <f>VLOOKUP(H85,TABLES!$A$2:$B$147,2,FALSE)</f>
        <v>4256</v>
      </c>
      <c r="J85" s="42" t="str">
        <f>VLOOKUP(I85,TABLES!$B$2:$C$147,2,FALSE)</f>
        <v>Tesco Pharmacy Department</v>
      </c>
      <c r="K85" s="2" t="s">
        <v>1027</v>
      </c>
      <c r="L85" s="21">
        <v>0.66666666666666663</v>
      </c>
      <c r="M85" s="21">
        <v>0.875</v>
      </c>
      <c r="N85" s="26" t="str">
        <f t="shared" si="12"/>
        <v>5:00</v>
      </c>
      <c r="O85" s="26">
        <f t="shared" si="13"/>
        <v>300.00000000000006</v>
      </c>
      <c r="P85" s="42" t="str">
        <f>VLOOKUP(O85,TABLES!$F$2:$H$8,3)</f>
        <v>5 to 7 hrs</v>
      </c>
      <c r="Q85" s="5" t="s">
        <v>870</v>
      </c>
    </row>
    <row r="86" spans="1:17" x14ac:dyDescent="0.35">
      <c r="A86" s="39" t="s">
        <v>4</v>
      </c>
      <c r="B86" s="14">
        <v>44982</v>
      </c>
      <c r="C86" s="26" t="str">
        <f t="shared" si="7"/>
        <v>Q4-2022</v>
      </c>
      <c r="D86" s="27" t="str">
        <f t="shared" si="8"/>
        <v>2023</v>
      </c>
      <c r="E86" s="26" t="str">
        <f t="shared" si="9"/>
        <v>Q4</v>
      </c>
      <c r="F86" s="25" t="str">
        <f t="shared" si="10"/>
        <v>Feb-23</v>
      </c>
      <c r="G86" s="26" t="str">
        <f t="shared" si="11"/>
        <v>Sat</v>
      </c>
      <c r="H86" s="5" t="s">
        <v>37</v>
      </c>
      <c r="I86" s="42">
        <f>VLOOKUP(H86,TABLES!$A$2:$B$147,2,FALSE)</f>
        <v>4288</v>
      </c>
      <c r="J86" s="42" t="str">
        <f>VLOOKUP(I86,TABLES!$B$2:$C$147,2,FALSE)</f>
        <v>Asda Stores Ltd</v>
      </c>
      <c r="K86" s="2" t="s">
        <v>1027</v>
      </c>
      <c r="L86" s="21">
        <v>0.35416666666666669</v>
      </c>
      <c r="M86" s="21">
        <v>0.83333333333333337</v>
      </c>
      <c r="N86" s="26" t="str">
        <f t="shared" si="12"/>
        <v>11:30</v>
      </c>
      <c r="O86" s="26">
        <f t="shared" si="13"/>
        <v>690</v>
      </c>
      <c r="P86" s="42" t="str">
        <f>VLOOKUP(O86,TABLES!$F$2:$H$8,3)</f>
        <v>Over 7 hrs</v>
      </c>
      <c r="Q86" s="5" t="s">
        <v>870</v>
      </c>
    </row>
    <row r="87" spans="1:17" x14ac:dyDescent="0.35">
      <c r="A87" s="39" t="s">
        <v>4</v>
      </c>
      <c r="B87" s="14">
        <v>44983</v>
      </c>
      <c r="C87" s="26" t="str">
        <f t="shared" si="7"/>
        <v>Q4-2022</v>
      </c>
      <c r="D87" s="27" t="str">
        <f t="shared" si="8"/>
        <v>2023</v>
      </c>
      <c r="E87" s="26" t="str">
        <f t="shared" si="9"/>
        <v>Q4</v>
      </c>
      <c r="F87" s="25" t="str">
        <f t="shared" si="10"/>
        <v>Feb-23</v>
      </c>
      <c r="G87" s="26" t="str">
        <f t="shared" si="11"/>
        <v>Sun</v>
      </c>
      <c r="H87" s="5" t="s">
        <v>491</v>
      </c>
      <c r="I87" s="42">
        <f>VLOOKUP(H87,TABLES!$A$2:$B$147,2,FALSE)</f>
        <v>4173</v>
      </c>
      <c r="J87" s="42" t="str">
        <f>VLOOKUP(I87,TABLES!$B$2:$C$147,2,FALSE)</f>
        <v>Asda Stores Ltd</v>
      </c>
      <c r="K87" s="2" t="s">
        <v>1027</v>
      </c>
      <c r="L87" s="21">
        <v>0.375</v>
      </c>
      <c r="M87" s="21">
        <v>0.75</v>
      </c>
      <c r="N87" s="26" t="str">
        <f t="shared" si="12"/>
        <v>9:00</v>
      </c>
      <c r="O87" s="26">
        <f t="shared" si="13"/>
        <v>540</v>
      </c>
      <c r="P87" s="42" t="str">
        <f>VLOOKUP(O87,TABLES!$F$2:$H$8,3)</f>
        <v>Over 7 hrs</v>
      </c>
      <c r="Q87" s="5" t="s">
        <v>870</v>
      </c>
    </row>
    <row r="88" spans="1:17" x14ac:dyDescent="0.35">
      <c r="A88" s="39" t="s">
        <v>4</v>
      </c>
      <c r="B88" s="14">
        <v>44983</v>
      </c>
      <c r="C88" s="26" t="str">
        <f t="shared" si="7"/>
        <v>Q4-2022</v>
      </c>
      <c r="D88" s="27" t="str">
        <f t="shared" si="8"/>
        <v>2023</v>
      </c>
      <c r="E88" s="26" t="str">
        <f t="shared" si="9"/>
        <v>Q4</v>
      </c>
      <c r="F88" s="25" t="str">
        <f t="shared" si="10"/>
        <v>Feb-23</v>
      </c>
      <c r="G88" s="26" t="str">
        <f t="shared" si="11"/>
        <v>Sun</v>
      </c>
      <c r="H88" s="5" t="s">
        <v>37</v>
      </c>
      <c r="I88" s="42">
        <f>VLOOKUP(H88,TABLES!$A$2:$B$147,2,FALSE)</f>
        <v>4288</v>
      </c>
      <c r="J88" s="42" t="str">
        <f>VLOOKUP(I88,TABLES!$B$2:$C$147,2,FALSE)</f>
        <v>Asda Stores Ltd</v>
      </c>
      <c r="K88" s="2" t="s">
        <v>1027</v>
      </c>
      <c r="L88" s="21">
        <v>0.41666666666666669</v>
      </c>
      <c r="M88" s="21">
        <v>0.75</v>
      </c>
      <c r="N88" s="26" t="str">
        <f t="shared" si="12"/>
        <v>8:00</v>
      </c>
      <c r="O88" s="26">
        <f t="shared" si="13"/>
        <v>480</v>
      </c>
      <c r="P88" s="42" t="str">
        <f>VLOOKUP(O88,TABLES!$F$2:$H$8,3)</f>
        <v>Over 7 hrs</v>
      </c>
      <c r="Q88" s="5" t="s">
        <v>870</v>
      </c>
    </row>
    <row r="89" spans="1:17" x14ac:dyDescent="0.35">
      <c r="A89" s="39" t="s">
        <v>4</v>
      </c>
      <c r="B89" s="14">
        <v>44985</v>
      </c>
      <c r="C89" s="26" t="str">
        <f t="shared" si="7"/>
        <v>Q4-2022</v>
      </c>
      <c r="D89" s="27" t="str">
        <f t="shared" si="8"/>
        <v>2023</v>
      </c>
      <c r="E89" s="26" t="str">
        <f t="shared" si="9"/>
        <v>Q4</v>
      </c>
      <c r="F89" s="25" t="str">
        <f t="shared" si="10"/>
        <v>Feb-23</v>
      </c>
      <c r="G89" s="26" t="str">
        <f t="shared" si="11"/>
        <v>Tue</v>
      </c>
      <c r="H89" s="5" t="s">
        <v>37</v>
      </c>
      <c r="I89" s="42">
        <f>VLOOKUP(H89,TABLES!$A$2:$B$147,2,FALSE)</f>
        <v>4288</v>
      </c>
      <c r="J89" s="42" t="str">
        <f>VLOOKUP(I89,TABLES!$B$2:$C$147,2,FALSE)</f>
        <v>Asda Stores Ltd</v>
      </c>
      <c r="K89" s="2" t="s">
        <v>1026</v>
      </c>
      <c r="L89" s="21">
        <v>0.375</v>
      </c>
      <c r="M89" s="21">
        <v>0.83333333333333337</v>
      </c>
      <c r="N89" s="26" t="str">
        <f t="shared" si="12"/>
        <v>11:00</v>
      </c>
      <c r="O89" s="26">
        <f t="shared" si="13"/>
        <v>660</v>
      </c>
      <c r="P89" s="42" t="str">
        <f>VLOOKUP(O89,TABLES!$F$2:$H$8,3)</f>
        <v>Over 7 hrs</v>
      </c>
      <c r="Q89" s="5" t="s">
        <v>870</v>
      </c>
    </row>
    <row r="90" spans="1:17" x14ac:dyDescent="0.35">
      <c r="A90" s="39" t="s">
        <v>4</v>
      </c>
      <c r="B90" s="14">
        <v>44988</v>
      </c>
      <c r="C90" s="26" t="str">
        <f t="shared" si="7"/>
        <v>Q4-2022</v>
      </c>
      <c r="D90" s="27" t="str">
        <f t="shared" si="8"/>
        <v>2023</v>
      </c>
      <c r="E90" s="26" t="str">
        <f t="shared" si="9"/>
        <v>Q4</v>
      </c>
      <c r="F90" s="25" t="str">
        <f t="shared" si="10"/>
        <v>Mar-23</v>
      </c>
      <c r="G90" s="26" t="str">
        <f t="shared" si="11"/>
        <v>Fri</v>
      </c>
      <c r="H90" s="5" t="s">
        <v>554</v>
      </c>
      <c r="I90" s="42">
        <f>VLOOKUP(H90,TABLES!$A$2:$B$147,2,FALSE)</f>
        <v>4256</v>
      </c>
      <c r="J90" s="42" t="str">
        <f>VLOOKUP(I90,TABLES!$B$2:$C$147,2,FALSE)</f>
        <v>Tesco Pharmacy Department</v>
      </c>
      <c r="K90" s="2" t="s">
        <v>1027</v>
      </c>
      <c r="L90" s="21">
        <v>0.79166666666666663</v>
      </c>
      <c r="M90" s="21">
        <v>0.875</v>
      </c>
      <c r="N90" s="26" t="str">
        <f t="shared" si="12"/>
        <v>2:00</v>
      </c>
      <c r="O90" s="26">
        <f t="shared" si="13"/>
        <v>120.00000000000006</v>
      </c>
      <c r="P90" s="42" t="str">
        <f>VLOOKUP(O90,TABLES!$F$2:$H$8,3)</f>
        <v>1 to 3 hrs</v>
      </c>
      <c r="Q90" s="5" t="s">
        <v>870</v>
      </c>
    </row>
    <row r="91" spans="1:17" x14ac:dyDescent="0.35">
      <c r="A91" s="39" t="s">
        <v>4</v>
      </c>
      <c r="B91" s="14">
        <v>44989</v>
      </c>
      <c r="C91" s="26" t="str">
        <f t="shared" si="7"/>
        <v>Q4-2022</v>
      </c>
      <c r="D91" s="27" t="str">
        <f t="shared" si="8"/>
        <v>2023</v>
      </c>
      <c r="E91" s="26" t="str">
        <f t="shared" si="9"/>
        <v>Q4</v>
      </c>
      <c r="F91" s="25" t="str">
        <f t="shared" si="10"/>
        <v>Mar-23</v>
      </c>
      <c r="G91" s="26" t="str">
        <f t="shared" si="11"/>
        <v>Sat</v>
      </c>
      <c r="H91" s="5" t="s">
        <v>312</v>
      </c>
      <c r="I91" s="42">
        <f>VLOOKUP(H91,TABLES!$A$2:$B$147,2,FALSE)</f>
        <v>4103</v>
      </c>
      <c r="J91" s="42" t="str">
        <f>VLOOKUP(I91,TABLES!$B$2:$C$147,2,FALSE)</f>
        <v>Lloyds Pharmacy Ltd</v>
      </c>
      <c r="K91" s="2" t="s">
        <v>1027</v>
      </c>
      <c r="L91" s="21">
        <v>0.66666666666666663</v>
      </c>
      <c r="M91" s="21">
        <v>0.875</v>
      </c>
      <c r="N91" s="26" t="str">
        <f t="shared" si="12"/>
        <v>5:00</v>
      </c>
      <c r="O91" s="26">
        <f t="shared" si="13"/>
        <v>300.00000000000006</v>
      </c>
      <c r="P91" s="42" t="str">
        <f>VLOOKUP(O91,TABLES!$F$2:$H$8,3)</f>
        <v>5 to 7 hrs</v>
      </c>
      <c r="Q91" s="5" t="s">
        <v>870</v>
      </c>
    </row>
    <row r="92" spans="1:17" x14ac:dyDescent="0.35">
      <c r="A92" s="39" t="s">
        <v>4</v>
      </c>
      <c r="B92" s="14">
        <v>44990</v>
      </c>
      <c r="C92" s="26" t="str">
        <f t="shared" si="7"/>
        <v>Q4-2022</v>
      </c>
      <c r="D92" s="27" t="str">
        <f t="shared" si="8"/>
        <v>2023</v>
      </c>
      <c r="E92" s="26" t="str">
        <f t="shared" si="9"/>
        <v>Q4</v>
      </c>
      <c r="F92" s="25" t="str">
        <f t="shared" si="10"/>
        <v>Mar-23</v>
      </c>
      <c r="G92" s="26" t="str">
        <f t="shared" si="11"/>
        <v>Sun</v>
      </c>
      <c r="H92" s="5" t="s">
        <v>491</v>
      </c>
      <c r="I92" s="42">
        <f>VLOOKUP(H92,TABLES!$A$2:$B$147,2,FALSE)</f>
        <v>4173</v>
      </c>
      <c r="J92" s="42" t="str">
        <f>VLOOKUP(I92,TABLES!$B$2:$C$147,2,FALSE)</f>
        <v>Asda Stores Ltd</v>
      </c>
      <c r="K92" s="2" t="s">
        <v>1027</v>
      </c>
      <c r="L92" s="21">
        <v>0.54166666666666663</v>
      </c>
      <c r="M92" s="21">
        <v>0.75</v>
      </c>
      <c r="N92" s="26" t="str">
        <f t="shared" si="12"/>
        <v>5:00</v>
      </c>
      <c r="O92" s="26">
        <f t="shared" si="13"/>
        <v>300.00000000000006</v>
      </c>
      <c r="P92" s="42" t="str">
        <f>VLOOKUP(O92,TABLES!$F$2:$H$8,3)</f>
        <v>5 to 7 hrs</v>
      </c>
      <c r="Q92" s="5" t="s">
        <v>870</v>
      </c>
    </row>
    <row r="93" spans="1:17" x14ac:dyDescent="0.35">
      <c r="A93" s="39" t="s">
        <v>4</v>
      </c>
      <c r="B93" s="14">
        <v>44991</v>
      </c>
      <c r="C93" s="26" t="str">
        <f t="shared" si="7"/>
        <v>Q4-2022</v>
      </c>
      <c r="D93" s="27" t="str">
        <f t="shared" si="8"/>
        <v>2023</v>
      </c>
      <c r="E93" s="26" t="str">
        <f t="shared" si="9"/>
        <v>Q4</v>
      </c>
      <c r="F93" s="25" t="str">
        <f t="shared" si="10"/>
        <v>Mar-23</v>
      </c>
      <c r="G93" s="26" t="str">
        <f t="shared" si="11"/>
        <v>Mon</v>
      </c>
      <c r="H93" s="5" t="s">
        <v>312</v>
      </c>
      <c r="I93" s="42">
        <f>VLOOKUP(H93,TABLES!$A$2:$B$147,2,FALSE)</f>
        <v>4103</v>
      </c>
      <c r="J93" s="42" t="str">
        <f>VLOOKUP(I93,TABLES!$B$2:$C$147,2,FALSE)</f>
        <v>Lloyds Pharmacy Ltd</v>
      </c>
      <c r="K93" s="2" t="s">
        <v>1027</v>
      </c>
      <c r="L93" s="21">
        <v>0.33333333333333331</v>
      </c>
      <c r="M93" s="21">
        <v>0.375</v>
      </c>
      <c r="N93" s="26" t="str">
        <f t="shared" si="12"/>
        <v>1:00</v>
      </c>
      <c r="O93" s="26">
        <f t="shared" si="13"/>
        <v>60.000000000000028</v>
      </c>
      <c r="P93" s="42" t="str">
        <f>VLOOKUP(O93,TABLES!$F$2:$H$8,3)</f>
        <v>1 to 3 hrs</v>
      </c>
      <c r="Q93" s="5" t="s">
        <v>875</v>
      </c>
    </row>
    <row r="94" spans="1:17" x14ac:dyDescent="0.35">
      <c r="A94" s="39" t="s">
        <v>4</v>
      </c>
      <c r="B94" s="14">
        <v>44992</v>
      </c>
      <c r="C94" s="26" t="str">
        <f t="shared" si="7"/>
        <v>Q4-2022</v>
      </c>
      <c r="D94" s="27" t="str">
        <f t="shared" si="8"/>
        <v>2023</v>
      </c>
      <c r="E94" s="26" t="str">
        <f t="shared" si="9"/>
        <v>Q4</v>
      </c>
      <c r="F94" s="25" t="str">
        <f t="shared" si="10"/>
        <v>Mar-23</v>
      </c>
      <c r="G94" s="26" t="str">
        <f t="shared" si="11"/>
        <v>Tue</v>
      </c>
      <c r="H94" s="5" t="s">
        <v>312</v>
      </c>
      <c r="I94" s="42">
        <f>VLOOKUP(H94,TABLES!$A$2:$B$147,2,FALSE)</f>
        <v>4103</v>
      </c>
      <c r="J94" s="42" t="str">
        <f>VLOOKUP(I94,TABLES!$B$2:$C$147,2,FALSE)</f>
        <v>Lloyds Pharmacy Ltd</v>
      </c>
      <c r="K94" s="2" t="s">
        <v>1027</v>
      </c>
      <c r="L94" s="21">
        <v>0.33333333333333331</v>
      </c>
      <c r="M94" s="21">
        <v>0.375</v>
      </c>
      <c r="N94" s="26" t="str">
        <f t="shared" si="12"/>
        <v>1:00</v>
      </c>
      <c r="O94" s="26">
        <f t="shared" si="13"/>
        <v>60.000000000000028</v>
      </c>
      <c r="P94" s="42" t="str">
        <f>VLOOKUP(O94,TABLES!$F$2:$H$8,3)</f>
        <v>1 to 3 hrs</v>
      </c>
      <c r="Q94" s="5" t="s">
        <v>875</v>
      </c>
    </row>
    <row r="95" spans="1:17" x14ac:dyDescent="0.35">
      <c r="A95" s="39" t="s">
        <v>4</v>
      </c>
      <c r="B95" s="14">
        <v>44992</v>
      </c>
      <c r="C95" s="26" t="str">
        <f t="shared" si="7"/>
        <v>Q4-2022</v>
      </c>
      <c r="D95" s="27" t="str">
        <f t="shared" si="8"/>
        <v>2023</v>
      </c>
      <c r="E95" s="26" t="str">
        <f t="shared" si="9"/>
        <v>Q4</v>
      </c>
      <c r="F95" s="25" t="str">
        <f t="shared" si="10"/>
        <v>Mar-23</v>
      </c>
      <c r="G95" s="26" t="str">
        <f t="shared" si="11"/>
        <v>Tue</v>
      </c>
      <c r="H95" s="5" t="s">
        <v>337</v>
      </c>
      <c r="I95" s="42">
        <f>VLOOKUP(H95,TABLES!$A$2:$B$147,2,FALSE)</f>
        <v>4109</v>
      </c>
      <c r="J95" s="42" t="str">
        <f>VLOOKUP(I95,TABLES!$B$2:$C$147,2,FALSE)</f>
        <v>KMS McFarlane Ltd</v>
      </c>
      <c r="K95" s="2" t="s">
        <v>1027</v>
      </c>
      <c r="L95" s="21">
        <v>0.41666666666666669</v>
      </c>
      <c r="M95" s="21">
        <v>0.4375</v>
      </c>
      <c r="N95" s="26" t="str">
        <f t="shared" si="12"/>
        <v>0:30</v>
      </c>
      <c r="O95" s="26">
        <f t="shared" si="13"/>
        <v>29.999999999999972</v>
      </c>
      <c r="P95" s="42" t="str">
        <f>VLOOKUP(O95,TABLES!$F$2:$H$8,3)</f>
        <v>under 30 min</v>
      </c>
      <c r="Q95" s="5" t="s">
        <v>880</v>
      </c>
    </row>
    <row r="96" spans="1:17" x14ac:dyDescent="0.35">
      <c r="A96" s="39" t="s">
        <v>4</v>
      </c>
      <c r="B96" s="14">
        <v>44992</v>
      </c>
      <c r="C96" s="26" t="str">
        <f t="shared" si="7"/>
        <v>Q4-2022</v>
      </c>
      <c r="D96" s="27" t="str">
        <f t="shared" si="8"/>
        <v>2023</v>
      </c>
      <c r="E96" s="26" t="str">
        <f t="shared" si="9"/>
        <v>Q4</v>
      </c>
      <c r="F96" s="25" t="str">
        <f t="shared" si="10"/>
        <v>Mar-23</v>
      </c>
      <c r="G96" s="26" t="str">
        <f t="shared" si="11"/>
        <v>Tue</v>
      </c>
      <c r="H96" s="5" t="s">
        <v>851</v>
      </c>
      <c r="I96" s="42">
        <f>VLOOKUP(H96,TABLES!$A$2:$B$147,2,FALSE)</f>
        <v>4065</v>
      </c>
      <c r="J96" s="42" t="str">
        <f>VLOOKUP(I96,TABLES!$B$2:$C$147,2,FALSE)</f>
        <v>Baird's Pharmacy Ltd</v>
      </c>
      <c r="K96" s="2" t="s">
        <v>1027</v>
      </c>
      <c r="L96" s="21">
        <v>0.375</v>
      </c>
      <c r="M96" s="21">
        <v>0.44791666666666669</v>
      </c>
      <c r="N96" s="26" t="str">
        <f t="shared" si="12"/>
        <v>1:45</v>
      </c>
      <c r="O96" s="26">
        <f t="shared" si="13"/>
        <v>105.00000000000003</v>
      </c>
      <c r="P96" s="42" t="str">
        <f>VLOOKUP(O96,TABLES!$F$2:$H$8,3)</f>
        <v>1 to 3 hrs</v>
      </c>
      <c r="Q96" s="5" t="s">
        <v>880</v>
      </c>
    </row>
    <row r="97" spans="1:17" x14ac:dyDescent="0.35">
      <c r="A97" s="39" t="s">
        <v>4</v>
      </c>
      <c r="B97" s="14">
        <v>44992</v>
      </c>
      <c r="C97" s="26" t="str">
        <f t="shared" si="7"/>
        <v>Q4-2022</v>
      </c>
      <c r="D97" s="27" t="str">
        <f t="shared" si="8"/>
        <v>2023</v>
      </c>
      <c r="E97" s="26" t="str">
        <f t="shared" si="9"/>
        <v>Q4</v>
      </c>
      <c r="F97" s="25" t="str">
        <f t="shared" si="10"/>
        <v>Mar-23</v>
      </c>
      <c r="G97" s="26" t="str">
        <f t="shared" si="11"/>
        <v>Tue</v>
      </c>
      <c r="H97" s="5" t="s">
        <v>18</v>
      </c>
      <c r="I97" s="42">
        <f>VLOOKUP(H97,TABLES!$A$2:$B$147,2,FALSE)</f>
        <v>4316</v>
      </c>
      <c r="J97" s="42" t="str">
        <f>VLOOKUP(I97,TABLES!$B$2:$C$147,2,FALSE)</f>
        <v>L Rowland &amp; Co (Retail) Ltd</v>
      </c>
      <c r="K97" s="2" t="s">
        <v>1027</v>
      </c>
      <c r="L97" s="21">
        <v>0.375</v>
      </c>
      <c r="M97" s="21">
        <v>0.4375</v>
      </c>
      <c r="N97" s="26" t="str">
        <f t="shared" si="12"/>
        <v>1:30</v>
      </c>
      <c r="O97" s="26">
        <f t="shared" si="13"/>
        <v>90</v>
      </c>
      <c r="P97" s="42" t="str">
        <f>VLOOKUP(O97,TABLES!$F$2:$H$8,3)</f>
        <v>1 to 3 hrs</v>
      </c>
      <c r="Q97" s="5" t="s">
        <v>880</v>
      </c>
    </row>
    <row r="98" spans="1:17" x14ac:dyDescent="0.35">
      <c r="A98" s="39" t="s">
        <v>4</v>
      </c>
      <c r="B98" s="14">
        <v>44992</v>
      </c>
      <c r="C98" s="26" t="str">
        <f t="shared" si="7"/>
        <v>Q4-2022</v>
      </c>
      <c r="D98" s="27" t="str">
        <f t="shared" si="8"/>
        <v>2023</v>
      </c>
      <c r="E98" s="26" t="str">
        <f t="shared" si="9"/>
        <v>Q4</v>
      </c>
      <c r="F98" s="25" t="str">
        <f t="shared" si="10"/>
        <v>Mar-23</v>
      </c>
      <c r="G98" s="26" t="str">
        <f t="shared" si="11"/>
        <v>Tue</v>
      </c>
      <c r="H98" s="5" t="s">
        <v>786</v>
      </c>
      <c r="I98" s="42">
        <v>4494</v>
      </c>
      <c r="J98" s="42" t="str">
        <f>VLOOKUP(I98,TABLES!$B$2:$C$147,2,FALSE)</f>
        <v>JMF Healthcare Ltd</v>
      </c>
      <c r="K98" s="2" t="s">
        <v>1027</v>
      </c>
      <c r="L98" s="21">
        <v>0.375</v>
      </c>
      <c r="M98" s="21">
        <v>0.4375</v>
      </c>
      <c r="N98" s="26" t="str">
        <f t="shared" si="12"/>
        <v>1:30</v>
      </c>
      <c r="O98" s="26">
        <f t="shared" si="13"/>
        <v>90</v>
      </c>
      <c r="P98" s="42" t="str">
        <f>VLOOKUP(O98,TABLES!$F$2:$H$8,3)</f>
        <v>1 to 3 hrs</v>
      </c>
      <c r="Q98" s="5" t="s">
        <v>880</v>
      </c>
    </row>
    <row r="99" spans="1:17" x14ac:dyDescent="0.35">
      <c r="A99" s="39" t="s">
        <v>4</v>
      </c>
      <c r="B99" s="14">
        <v>44993</v>
      </c>
      <c r="C99" s="26" t="str">
        <f t="shared" si="7"/>
        <v>Q4-2022</v>
      </c>
      <c r="D99" s="27" t="str">
        <f t="shared" si="8"/>
        <v>2023</v>
      </c>
      <c r="E99" s="26" t="str">
        <f t="shared" si="9"/>
        <v>Q4</v>
      </c>
      <c r="F99" s="25" t="str">
        <f t="shared" si="10"/>
        <v>Mar-23</v>
      </c>
      <c r="G99" s="26" t="str">
        <f t="shared" si="11"/>
        <v>Wed</v>
      </c>
      <c r="H99" s="5" t="s">
        <v>312</v>
      </c>
      <c r="I99" s="42">
        <f>VLOOKUP(H99,TABLES!$A$2:$B$147,2,FALSE)</f>
        <v>4103</v>
      </c>
      <c r="J99" s="42" t="str">
        <f>VLOOKUP(I99,TABLES!$B$2:$C$147,2,FALSE)</f>
        <v>Lloyds Pharmacy Ltd</v>
      </c>
      <c r="K99" s="2" t="s">
        <v>1027</v>
      </c>
      <c r="L99" s="21">
        <v>0.33333333333333331</v>
      </c>
      <c r="M99" s="21">
        <v>0.375</v>
      </c>
      <c r="N99" s="26" t="str">
        <f t="shared" si="12"/>
        <v>1:00</v>
      </c>
      <c r="O99" s="26">
        <f t="shared" si="13"/>
        <v>60.000000000000028</v>
      </c>
      <c r="P99" s="42" t="str">
        <f>VLOOKUP(O99,TABLES!$F$2:$H$8,3)</f>
        <v>1 to 3 hrs</v>
      </c>
      <c r="Q99" s="5" t="s">
        <v>875</v>
      </c>
    </row>
    <row r="100" spans="1:17" x14ac:dyDescent="0.35">
      <c r="A100" s="39" t="s">
        <v>4</v>
      </c>
      <c r="B100" s="14">
        <v>44993</v>
      </c>
      <c r="C100" s="26" t="str">
        <f t="shared" si="7"/>
        <v>Q4-2022</v>
      </c>
      <c r="D100" s="27" t="str">
        <f t="shared" si="8"/>
        <v>2023</v>
      </c>
      <c r="E100" s="26" t="str">
        <f t="shared" si="9"/>
        <v>Q4</v>
      </c>
      <c r="F100" s="25" t="str">
        <f t="shared" si="10"/>
        <v>Mar-23</v>
      </c>
      <c r="G100" s="26" t="str">
        <f t="shared" si="11"/>
        <v>Wed</v>
      </c>
      <c r="H100" s="5" t="s">
        <v>312</v>
      </c>
      <c r="I100" s="42">
        <f>VLOOKUP(H100,TABLES!$A$2:$B$147,2,FALSE)</f>
        <v>4103</v>
      </c>
      <c r="J100" s="42" t="str">
        <f>VLOOKUP(I100,TABLES!$B$2:$C$147,2,FALSE)</f>
        <v>Lloyds Pharmacy Ltd</v>
      </c>
      <c r="K100" s="2" t="s">
        <v>1027</v>
      </c>
      <c r="L100" s="21">
        <v>0.54166666666666663</v>
      </c>
      <c r="M100" s="21">
        <v>0.5625</v>
      </c>
      <c r="N100" s="26" t="str">
        <f t="shared" si="12"/>
        <v>0:30</v>
      </c>
      <c r="O100" s="26">
        <f t="shared" si="13"/>
        <v>30.000000000000053</v>
      </c>
      <c r="P100" s="42" t="str">
        <f>VLOOKUP(O100,TABLES!$F$2:$H$8,3)</f>
        <v>1 to 3 hrs</v>
      </c>
      <c r="Q100" s="5" t="s">
        <v>876</v>
      </c>
    </row>
    <row r="101" spans="1:17" x14ac:dyDescent="0.35">
      <c r="A101" s="39" t="s">
        <v>4</v>
      </c>
      <c r="B101" s="14">
        <v>44994</v>
      </c>
      <c r="C101" s="26" t="str">
        <f t="shared" si="7"/>
        <v>Q4-2022</v>
      </c>
      <c r="D101" s="27" t="str">
        <f t="shared" si="8"/>
        <v>2023</v>
      </c>
      <c r="E101" s="26" t="str">
        <f t="shared" si="9"/>
        <v>Q4</v>
      </c>
      <c r="F101" s="25" t="str">
        <f t="shared" si="10"/>
        <v>Mar-23</v>
      </c>
      <c r="G101" s="26" t="str">
        <f t="shared" si="11"/>
        <v>Thu</v>
      </c>
      <c r="H101" s="5" t="s">
        <v>312</v>
      </c>
      <c r="I101" s="42">
        <f>VLOOKUP(H101,TABLES!$A$2:$B$147,2,FALSE)</f>
        <v>4103</v>
      </c>
      <c r="J101" s="42" t="str">
        <f>VLOOKUP(I101,TABLES!$B$2:$C$147,2,FALSE)</f>
        <v>Lloyds Pharmacy Ltd</v>
      </c>
      <c r="K101" s="2" t="s">
        <v>1027</v>
      </c>
      <c r="L101" s="21">
        <v>0.33333333333333331</v>
      </c>
      <c r="M101" s="21">
        <v>0.375</v>
      </c>
      <c r="N101" s="26" t="str">
        <f t="shared" si="12"/>
        <v>1:00</v>
      </c>
      <c r="O101" s="26">
        <f t="shared" si="13"/>
        <v>60.000000000000028</v>
      </c>
      <c r="P101" s="42" t="str">
        <f>VLOOKUP(O101,TABLES!$F$2:$H$8,3)</f>
        <v>1 to 3 hrs</v>
      </c>
      <c r="Q101" s="5" t="s">
        <v>875</v>
      </c>
    </row>
    <row r="102" spans="1:17" x14ac:dyDescent="0.35">
      <c r="A102" s="39" t="s">
        <v>4</v>
      </c>
      <c r="B102" s="14">
        <v>44995</v>
      </c>
      <c r="C102" s="26" t="str">
        <f t="shared" si="7"/>
        <v>Q4-2022</v>
      </c>
      <c r="D102" s="27" t="str">
        <f t="shared" si="8"/>
        <v>2023</v>
      </c>
      <c r="E102" s="26" t="str">
        <f t="shared" si="9"/>
        <v>Q4</v>
      </c>
      <c r="F102" s="25" t="str">
        <f t="shared" si="10"/>
        <v>Mar-23</v>
      </c>
      <c r="G102" s="26" t="str">
        <f t="shared" si="11"/>
        <v>Fri</v>
      </c>
      <c r="H102" s="5" t="s">
        <v>312</v>
      </c>
      <c r="I102" s="42">
        <f>VLOOKUP(H102,TABLES!$A$2:$B$147,2,FALSE)</f>
        <v>4103</v>
      </c>
      <c r="J102" s="42" t="str">
        <f>VLOOKUP(I102,TABLES!$B$2:$C$147,2,FALSE)</f>
        <v>Lloyds Pharmacy Ltd</v>
      </c>
      <c r="K102" s="2" t="s">
        <v>1027</v>
      </c>
      <c r="L102" s="21">
        <v>0.33333333333333331</v>
      </c>
      <c r="M102" s="21">
        <v>0.35416666666666669</v>
      </c>
      <c r="N102" s="26" t="str">
        <f t="shared" si="12"/>
        <v>0:30</v>
      </c>
      <c r="O102" s="26">
        <f t="shared" si="13"/>
        <v>30.000000000000053</v>
      </c>
      <c r="P102" s="42" t="str">
        <f>VLOOKUP(O102,TABLES!$F$2:$H$8,3)</f>
        <v>1 to 3 hrs</v>
      </c>
      <c r="Q102" s="5" t="s">
        <v>875</v>
      </c>
    </row>
    <row r="103" spans="1:17" x14ac:dyDescent="0.35">
      <c r="A103" s="39" t="s">
        <v>4</v>
      </c>
      <c r="B103" s="14">
        <v>44995</v>
      </c>
      <c r="C103" s="26" t="str">
        <f t="shared" si="7"/>
        <v>Q4-2022</v>
      </c>
      <c r="D103" s="27" t="str">
        <f t="shared" si="8"/>
        <v>2023</v>
      </c>
      <c r="E103" s="26" t="str">
        <f t="shared" si="9"/>
        <v>Q4</v>
      </c>
      <c r="F103" s="25" t="str">
        <f t="shared" si="10"/>
        <v>Mar-23</v>
      </c>
      <c r="G103" s="26" t="str">
        <f t="shared" si="11"/>
        <v>Fri</v>
      </c>
      <c r="H103" s="5" t="s">
        <v>312</v>
      </c>
      <c r="I103" s="42">
        <f>VLOOKUP(H103,TABLES!$A$2:$B$147,2,FALSE)</f>
        <v>4103</v>
      </c>
      <c r="J103" s="42" t="str">
        <f>VLOOKUP(I103,TABLES!$B$2:$C$147,2,FALSE)</f>
        <v>Lloyds Pharmacy Ltd</v>
      </c>
      <c r="K103" s="2" t="s">
        <v>1027</v>
      </c>
      <c r="L103" s="21">
        <v>0.625</v>
      </c>
      <c r="M103" s="21">
        <v>0.66666666666666663</v>
      </c>
      <c r="N103" s="26" t="str">
        <f t="shared" si="12"/>
        <v>1:00</v>
      </c>
      <c r="O103" s="26">
        <f t="shared" si="13"/>
        <v>59.999999999999943</v>
      </c>
      <c r="P103" s="42" t="str">
        <f>VLOOKUP(O103,TABLES!$F$2:$H$8,3)</f>
        <v>1 to 3 hrs</v>
      </c>
      <c r="Q103" s="5" t="s">
        <v>875</v>
      </c>
    </row>
    <row r="104" spans="1:17" x14ac:dyDescent="0.35">
      <c r="A104" s="39" t="s">
        <v>4</v>
      </c>
      <c r="B104" s="14">
        <v>44995</v>
      </c>
      <c r="C104" s="26" t="str">
        <f t="shared" si="7"/>
        <v>Q4-2022</v>
      </c>
      <c r="D104" s="27" t="str">
        <f t="shared" si="8"/>
        <v>2023</v>
      </c>
      <c r="E104" s="26" t="str">
        <f t="shared" si="9"/>
        <v>Q4</v>
      </c>
      <c r="F104" s="25" t="str">
        <f t="shared" si="10"/>
        <v>Mar-23</v>
      </c>
      <c r="G104" s="26" t="str">
        <f t="shared" si="11"/>
        <v>Fri</v>
      </c>
      <c r="H104" s="5" t="s">
        <v>326</v>
      </c>
      <c r="I104" s="42">
        <f>VLOOKUP(H104,TABLES!$A$2:$B$147,2,FALSE)</f>
        <v>4107</v>
      </c>
      <c r="J104" s="42" t="str">
        <f>VLOOKUP(I104,TABLES!$B$2:$C$147,2,FALSE)</f>
        <v>Lloyds Pharmacy Ltd</v>
      </c>
      <c r="K104" s="2" t="s">
        <v>1027</v>
      </c>
      <c r="L104" s="21">
        <v>0.5625</v>
      </c>
      <c r="M104" s="21">
        <v>0.72916666666666663</v>
      </c>
      <c r="N104" s="26" t="str">
        <f t="shared" si="12"/>
        <v>4:00</v>
      </c>
      <c r="O104" s="26">
        <f t="shared" si="13"/>
        <v>239.99999999999994</v>
      </c>
      <c r="P104" s="42" t="str">
        <f>VLOOKUP(O104,TABLES!$F$2:$H$8,3)</f>
        <v>3 to 5 hrs</v>
      </c>
      <c r="Q104" s="5" t="s">
        <v>869</v>
      </c>
    </row>
    <row r="105" spans="1:17" x14ac:dyDescent="0.35">
      <c r="A105" s="39" t="s">
        <v>4</v>
      </c>
      <c r="B105" s="14">
        <v>44996</v>
      </c>
      <c r="C105" s="26" t="str">
        <f t="shared" si="7"/>
        <v>Q4-2022</v>
      </c>
      <c r="D105" s="27" t="str">
        <f t="shared" si="8"/>
        <v>2023</v>
      </c>
      <c r="E105" s="26" t="str">
        <f t="shared" si="9"/>
        <v>Q4</v>
      </c>
      <c r="F105" s="25" t="str">
        <f t="shared" si="10"/>
        <v>Mar-23</v>
      </c>
      <c r="G105" s="26" t="str">
        <f t="shared" si="11"/>
        <v>Sat</v>
      </c>
      <c r="H105" s="5" t="s">
        <v>554</v>
      </c>
      <c r="I105" s="42">
        <f>VLOOKUP(H105,TABLES!$A$2:$B$147,2,FALSE)</f>
        <v>4256</v>
      </c>
      <c r="J105" s="42" t="str">
        <f>VLOOKUP(I105,TABLES!$B$2:$C$147,2,FALSE)</f>
        <v>Tesco Pharmacy Department</v>
      </c>
      <c r="K105" s="2" t="s">
        <v>1027</v>
      </c>
      <c r="L105" s="21">
        <v>0.66666666666666663</v>
      </c>
      <c r="M105" s="21">
        <v>0.875</v>
      </c>
      <c r="N105" s="26" t="str">
        <f t="shared" si="12"/>
        <v>5:00</v>
      </c>
      <c r="O105" s="26">
        <f t="shared" si="13"/>
        <v>300.00000000000006</v>
      </c>
      <c r="P105" s="42" t="str">
        <f>VLOOKUP(O105,TABLES!$F$2:$H$8,3)</f>
        <v>5 to 7 hrs</v>
      </c>
      <c r="Q105" s="5" t="s">
        <v>870</v>
      </c>
    </row>
    <row r="106" spans="1:17" x14ac:dyDescent="0.35">
      <c r="A106" s="39" t="s">
        <v>4</v>
      </c>
      <c r="B106" s="14">
        <v>44996</v>
      </c>
      <c r="C106" s="26" t="str">
        <f t="shared" si="7"/>
        <v>Q4-2022</v>
      </c>
      <c r="D106" s="27" t="str">
        <f t="shared" si="8"/>
        <v>2023</v>
      </c>
      <c r="E106" s="26" t="str">
        <f t="shared" si="9"/>
        <v>Q4</v>
      </c>
      <c r="F106" s="25" t="str">
        <f t="shared" si="10"/>
        <v>Mar-23</v>
      </c>
      <c r="G106" s="26" t="str">
        <f t="shared" si="11"/>
        <v>Sat</v>
      </c>
      <c r="H106" s="5" t="s">
        <v>11</v>
      </c>
      <c r="I106" s="42">
        <f>VLOOKUP(H106,TABLES!$A$2:$B$147,2,FALSE)</f>
        <v>4299</v>
      </c>
      <c r="J106" s="42" t="str">
        <f>VLOOKUP(I106,TABLES!$B$2:$C$147,2,FALSE)</f>
        <v>Lloyds Pharmacy Ltd</v>
      </c>
      <c r="K106" s="2" t="s">
        <v>1026</v>
      </c>
      <c r="L106" s="21">
        <v>0.54166666666666663</v>
      </c>
      <c r="M106" s="21">
        <v>0.70833333333333337</v>
      </c>
      <c r="N106" s="26" t="str">
        <f t="shared" si="12"/>
        <v>4:00</v>
      </c>
      <c r="O106" s="26">
        <f t="shared" si="13"/>
        <v>240.00000000000011</v>
      </c>
      <c r="P106" s="42" t="str">
        <f>VLOOKUP(O106,TABLES!$F$2:$H$8,3)</f>
        <v>3 to 5 hrs</v>
      </c>
      <c r="Q106" s="5" t="s">
        <v>870</v>
      </c>
    </row>
    <row r="107" spans="1:17" x14ac:dyDescent="0.35">
      <c r="A107" s="39" t="s">
        <v>4</v>
      </c>
      <c r="B107" s="14">
        <v>44997</v>
      </c>
      <c r="C107" s="26" t="str">
        <f t="shared" si="7"/>
        <v>Q4-2022</v>
      </c>
      <c r="D107" s="27" t="str">
        <f t="shared" si="8"/>
        <v>2023</v>
      </c>
      <c r="E107" s="26" t="str">
        <f t="shared" si="9"/>
        <v>Q4</v>
      </c>
      <c r="F107" s="25" t="str">
        <f t="shared" si="10"/>
        <v>Mar-23</v>
      </c>
      <c r="G107" s="26" t="str">
        <f t="shared" si="11"/>
        <v>Sun</v>
      </c>
      <c r="H107" s="5" t="s">
        <v>491</v>
      </c>
      <c r="I107" s="42">
        <f>VLOOKUP(H107,TABLES!$A$2:$B$147,2,FALSE)</f>
        <v>4173</v>
      </c>
      <c r="J107" s="42" t="str">
        <f>VLOOKUP(I107,TABLES!$B$2:$C$147,2,FALSE)</f>
        <v>Asda Stores Ltd</v>
      </c>
      <c r="K107" s="2" t="s">
        <v>1026</v>
      </c>
      <c r="L107" s="21">
        <v>0.375</v>
      </c>
      <c r="M107" s="21">
        <v>0.75</v>
      </c>
      <c r="N107" s="26" t="str">
        <f t="shared" si="12"/>
        <v>9:00</v>
      </c>
      <c r="O107" s="26">
        <f t="shared" si="13"/>
        <v>540</v>
      </c>
      <c r="P107" s="42" t="str">
        <f>VLOOKUP(O107,TABLES!$F$2:$H$8,3)</f>
        <v>Over 7 hrs</v>
      </c>
      <c r="Q107" s="5" t="s">
        <v>870</v>
      </c>
    </row>
    <row r="108" spans="1:17" x14ac:dyDescent="0.35">
      <c r="A108" s="39" t="s">
        <v>4</v>
      </c>
      <c r="B108" s="14">
        <v>44998</v>
      </c>
      <c r="C108" s="26" t="str">
        <f t="shared" si="7"/>
        <v>Q4-2022</v>
      </c>
      <c r="D108" s="27" t="str">
        <f t="shared" si="8"/>
        <v>2023</v>
      </c>
      <c r="E108" s="26" t="str">
        <f t="shared" si="9"/>
        <v>Q4</v>
      </c>
      <c r="F108" s="25" t="str">
        <f t="shared" si="10"/>
        <v>Mar-23</v>
      </c>
      <c r="G108" s="26" t="str">
        <f t="shared" si="11"/>
        <v>Mon</v>
      </c>
      <c r="H108" s="5" t="s">
        <v>491</v>
      </c>
      <c r="I108" s="42">
        <f>VLOOKUP(H108,TABLES!$A$2:$B$147,2,FALSE)</f>
        <v>4173</v>
      </c>
      <c r="J108" s="42" t="str">
        <f>VLOOKUP(I108,TABLES!$B$2:$C$147,2,FALSE)</f>
        <v>Asda Stores Ltd</v>
      </c>
      <c r="K108" s="2" t="s">
        <v>1027</v>
      </c>
      <c r="L108" s="21">
        <v>0.66666666666666663</v>
      </c>
      <c r="M108" s="21">
        <v>0.875</v>
      </c>
      <c r="N108" s="26" t="str">
        <f t="shared" si="12"/>
        <v>5:00</v>
      </c>
      <c r="O108" s="26">
        <f t="shared" si="13"/>
        <v>300.00000000000006</v>
      </c>
      <c r="P108" s="42" t="str">
        <f>VLOOKUP(O108,TABLES!$F$2:$H$8,3)</f>
        <v>5 to 7 hrs</v>
      </c>
      <c r="Q108" s="5" t="s">
        <v>870</v>
      </c>
    </row>
    <row r="109" spans="1:17" x14ac:dyDescent="0.35">
      <c r="A109" s="39" t="s">
        <v>4</v>
      </c>
      <c r="B109" s="14">
        <v>44999</v>
      </c>
      <c r="C109" s="26" t="str">
        <f t="shared" si="7"/>
        <v>Q4-2022</v>
      </c>
      <c r="D109" s="27" t="str">
        <f t="shared" si="8"/>
        <v>2023</v>
      </c>
      <c r="E109" s="26" t="str">
        <f t="shared" si="9"/>
        <v>Q4</v>
      </c>
      <c r="F109" s="25" t="str">
        <f t="shared" si="10"/>
        <v>Mar-23</v>
      </c>
      <c r="G109" s="26" t="str">
        <f t="shared" si="11"/>
        <v>Tue</v>
      </c>
      <c r="H109" s="5" t="s">
        <v>312</v>
      </c>
      <c r="I109" s="42">
        <f>VLOOKUP(H109,TABLES!$A$2:$B$147,2,FALSE)</f>
        <v>4103</v>
      </c>
      <c r="J109" s="42" t="str">
        <f>VLOOKUP(I109,TABLES!$B$2:$C$147,2,FALSE)</f>
        <v>Lloyds Pharmacy Ltd</v>
      </c>
      <c r="K109" s="2" t="s">
        <v>1027</v>
      </c>
      <c r="L109" s="21">
        <v>0.33333333333333331</v>
      </c>
      <c r="M109" s="21">
        <v>0.35416666666666669</v>
      </c>
      <c r="N109" s="26" t="str">
        <f t="shared" si="12"/>
        <v>0:30</v>
      </c>
      <c r="O109" s="26">
        <f t="shared" si="13"/>
        <v>30.000000000000053</v>
      </c>
      <c r="P109" s="42" t="str">
        <f>VLOOKUP(O109,TABLES!$F$2:$H$8,3)</f>
        <v>1 to 3 hrs</v>
      </c>
      <c r="Q109" s="5" t="s">
        <v>875</v>
      </c>
    </row>
    <row r="110" spans="1:17" x14ac:dyDescent="0.35">
      <c r="A110" s="39" t="s">
        <v>4</v>
      </c>
      <c r="B110" s="14">
        <v>45000</v>
      </c>
      <c r="C110" s="26" t="str">
        <f t="shared" si="7"/>
        <v>Q4-2022</v>
      </c>
      <c r="D110" s="27" t="str">
        <f t="shared" si="8"/>
        <v>2023</v>
      </c>
      <c r="E110" s="26" t="str">
        <f t="shared" si="9"/>
        <v>Q4</v>
      </c>
      <c r="F110" s="25" t="str">
        <f t="shared" si="10"/>
        <v>Mar-23</v>
      </c>
      <c r="G110" s="26" t="str">
        <f t="shared" si="11"/>
        <v>Wed</v>
      </c>
      <c r="H110" s="5" t="s">
        <v>312</v>
      </c>
      <c r="I110" s="42">
        <f>VLOOKUP(H110,TABLES!$A$2:$B$147,2,FALSE)</f>
        <v>4103</v>
      </c>
      <c r="J110" s="42" t="str">
        <f>VLOOKUP(I110,TABLES!$B$2:$C$147,2,FALSE)</f>
        <v>Lloyds Pharmacy Ltd</v>
      </c>
      <c r="K110" s="2" t="s">
        <v>1027</v>
      </c>
      <c r="L110" s="21">
        <v>0.33333333333333331</v>
      </c>
      <c r="M110" s="21">
        <v>0.35416666666666669</v>
      </c>
      <c r="N110" s="26" t="str">
        <f t="shared" si="12"/>
        <v>0:30</v>
      </c>
      <c r="O110" s="26">
        <f t="shared" si="13"/>
        <v>30.000000000000053</v>
      </c>
      <c r="P110" s="42" t="str">
        <f>VLOOKUP(O110,TABLES!$F$2:$H$8,3)</f>
        <v>1 to 3 hrs</v>
      </c>
      <c r="Q110" s="5" t="s">
        <v>875</v>
      </c>
    </row>
    <row r="111" spans="1:17" x14ac:dyDescent="0.35">
      <c r="A111" s="39" t="s">
        <v>4</v>
      </c>
      <c r="B111" s="14">
        <v>45001</v>
      </c>
      <c r="C111" s="26" t="str">
        <f t="shared" si="7"/>
        <v>Q4-2022</v>
      </c>
      <c r="D111" s="27" t="str">
        <f t="shared" si="8"/>
        <v>2023</v>
      </c>
      <c r="E111" s="26" t="str">
        <f t="shared" si="9"/>
        <v>Q4</v>
      </c>
      <c r="F111" s="25" t="str">
        <f t="shared" si="10"/>
        <v>Mar-23</v>
      </c>
      <c r="G111" s="26" t="str">
        <f t="shared" si="11"/>
        <v>Thu</v>
      </c>
      <c r="H111" s="5" t="s">
        <v>312</v>
      </c>
      <c r="I111" s="42">
        <f>VLOOKUP(H111,TABLES!$A$2:$B$147,2,FALSE)</f>
        <v>4103</v>
      </c>
      <c r="J111" s="42" t="str">
        <f>VLOOKUP(I111,TABLES!$B$2:$C$147,2,FALSE)</f>
        <v>Lloyds Pharmacy Ltd</v>
      </c>
      <c r="K111" s="2" t="s">
        <v>1027</v>
      </c>
      <c r="L111" s="21">
        <v>0.33333333333333331</v>
      </c>
      <c r="M111" s="21">
        <v>0.35416666666666669</v>
      </c>
      <c r="N111" s="26" t="str">
        <f t="shared" si="12"/>
        <v>0:30</v>
      </c>
      <c r="O111" s="26">
        <f t="shared" si="13"/>
        <v>30.000000000000053</v>
      </c>
      <c r="P111" s="42" t="str">
        <f>VLOOKUP(O111,TABLES!$F$2:$H$8,3)</f>
        <v>1 to 3 hrs</v>
      </c>
      <c r="Q111" s="5" t="s">
        <v>875</v>
      </c>
    </row>
    <row r="112" spans="1:17" x14ac:dyDescent="0.35">
      <c r="A112" s="39" t="s">
        <v>4</v>
      </c>
      <c r="B112" s="14">
        <v>45002</v>
      </c>
      <c r="C112" s="26" t="str">
        <f t="shared" si="7"/>
        <v>Q4-2022</v>
      </c>
      <c r="D112" s="27" t="str">
        <f t="shared" si="8"/>
        <v>2023</v>
      </c>
      <c r="E112" s="26" t="str">
        <f t="shared" si="9"/>
        <v>Q4</v>
      </c>
      <c r="F112" s="25" t="str">
        <f t="shared" si="10"/>
        <v>Mar-23</v>
      </c>
      <c r="G112" s="26" t="str">
        <f t="shared" si="11"/>
        <v>Fri</v>
      </c>
      <c r="H112" s="5" t="s">
        <v>312</v>
      </c>
      <c r="I112" s="42">
        <f>VLOOKUP(H112,TABLES!$A$2:$B$147,2,FALSE)</f>
        <v>4103</v>
      </c>
      <c r="J112" s="42" t="str">
        <f>VLOOKUP(I112,TABLES!$B$2:$C$147,2,FALSE)</f>
        <v>Lloyds Pharmacy Ltd</v>
      </c>
      <c r="K112" s="2" t="s">
        <v>1027</v>
      </c>
      <c r="L112" s="21">
        <v>0.33333333333333331</v>
      </c>
      <c r="M112" s="21">
        <v>0.35416666666666669</v>
      </c>
      <c r="N112" s="26" t="str">
        <f t="shared" si="12"/>
        <v>0:30</v>
      </c>
      <c r="O112" s="26">
        <f t="shared" si="13"/>
        <v>30.000000000000053</v>
      </c>
      <c r="P112" s="42" t="str">
        <f>VLOOKUP(O112,TABLES!$F$2:$H$8,3)</f>
        <v>1 to 3 hrs</v>
      </c>
      <c r="Q112" s="5" t="s">
        <v>875</v>
      </c>
    </row>
    <row r="113" spans="1:17" x14ac:dyDescent="0.35">
      <c r="A113" s="39" t="s">
        <v>4</v>
      </c>
      <c r="B113" s="14">
        <v>45002</v>
      </c>
      <c r="C113" s="26" t="str">
        <f t="shared" si="7"/>
        <v>Q4-2022</v>
      </c>
      <c r="D113" s="27" t="str">
        <f t="shared" si="8"/>
        <v>2023</v>
      </c>
      <c r="E113" s="26" t="str">
        <f t="shared" si="9"/>
        <v>Q4</v>
      </c>
      <c r="F113" s="25" t="str">
        <f t="shared" si="10"/>
        <v>Mar-23</v>
      </c>
      <c r="G113" s="26" t="str">
        <f t="shared" si="11"/>
        <v>Fri</v>
      </c>
      <c r="H113" s="5" t="s">
        <v>554</v>
      </c>
      <c r="I113" s="42">
        <f>VLOOKUP(H113,TABLES!$A$2:$B$147,2,FALSE)</f>
        <v>4256</v>
      </c>
      <c r="J113" s="42" t="str">
        <f>VLOOKUP(I113,TABLES!$B$2:$C$147,2,FALSE)</f>
        <v>Tesco Pharmacy Department</v>
      </c>
      <c r="K113" s="2" t="s">
        <v>1027</v>
      </c>
      <c r="L113" s="21">
        <v>0.70833333333333337</v>
      </c>
      <c r="M113" s="21">
        <v>0.875</v>
      </c>
      <c r="N113" s="26" t="str">
        <f t="shared" si="12"/>
        <v>4:00</v>
      </c>
      <c r="O113" s="26">
        <f t="shared" si="13"/>
        <v>239.99999999999994</v>
      </c>
      <c r="P113" s="42" t="str">
        <f>VLOOKUP(O113,TABLES!$F$2:$H$8,3)</f>
        <v>3 to 5 hrs</v>
      </c>
      <c r="Q113" s="5" t="s">
        <v>870</v>
      </c>
    </row>
    <row r="114" spans="1:17" x14ac:dyDescent="0.35">
      <c r="A114" s="39" t="s">
        <v>4</v>
      </c>
      <c r="B114" s="14">
        <v>45003</v>
      </c>
      <c r="C114" s="26" t="str">
        <f t="shared" si="7"/>
        <v>Q4-2022</v>
      </c>
      <c r="D114" s="27" t="str">
        <f t="shared" si="8"/>
        <v>2023</v>
      </c>
      <c r="E114" s="26" t="str">
        <f t="shared" si="9"/>
        <v>Q4</v>
      </c>
      <c r="F114" s="25" t="str">
        <f t="shared" si="10"/>
        <v>Mar-23</v>
      </c>
      <c r="G114" s="26" t="str">
        <f t="shared" si="11"/>
        <v>Sat</v>
      </c>
      <c r="H114" s="5" t="s">
        <v>554</v>
      </c>
      <c r="I114" s="42">
        <f>VLOOKUP(H114,TABLES!$A$2:$B$147,2,FALSE)</f>
        <v>4256</v>
      </c>
      <c r="J114" s="42" t="str">
        <f>VLOOKUP(I114,TABLES!$B$2:$C$147,2,FALSE)</f>
        <v>Tesco Pharmacy Department</v>
      </c>
      <c r="K114" s="2" t="s">
        <v>1027</v>
      </c>
      <c r="L114" s="21">
        <v>0.66666666666666663</v>
      </c>
      <c r="M114" s="21">
        <v>0.875</v>
      </c>
      <c r="N114" s="26" t="str">
        <f t="shared" si="12"/>
        <v>5:00</v>
      </c>
      <c r="O114" s="26">
        <f t="shared" si="13"/>
        <v>300.00000000000006</v>
      </c>
      <c r="P114" s="42" t="str">
        <f>VLOOKUP(O114,TABLES!$F$2:$H$8,3)</f>
        <v>5 to 7 hrs</v>
      </c>
      <c r="Q114" s="5" t="s">
        <v>870</v>
      </c>
    </row>
    <row r="115" spans="1:17" x14ac:dyDescent="0.35">
      <c r="A115" s="39" t="s">
        <v>4</v>
      </c>
      <c r="B115" s="14">
        <v>45003</v>
      </c>
      <c r="C115" s="26" t="str">
        <f t="shared" si="7"/>
        <v>Q4-2022</v>
      </c>
      <c r="D115" s="27" t="str">
        <f t="shared" si="8"/>
        <v>2023</v>
      </c>
      <c r="E115" s="26" t="str">
        <f t="shared" si="9"/>
        <v>Q4</v>
      </c>
      <c r="F115" s="25" t="str">
        <f t="shared" si="10"/>
        <v>Mar-23</v>
      </c>
      <c r="G115" s="26" t="str">
        <f t="shared" si="11"/>
        <v>Sat</v>
      </c>
      <c r="H115" s="5" t="s">
        <v>491</v>
      </c>
      <c r="I115" s="42">
        <f>VLOOKUP(H115,TABLES!$A$2:$B$147,2,FALSE)</f>
        <v>4173</v>
      </c>
      <c r="J115" s="42" t="str">
        <f>VLOOKUP(I115,TABLES!$B$2:$C$147,2,FALSE)</f>
        <v>Asda Stores Ltd</v>
      </c>
      <c r="K115" s="2" t="s">
        <v>1027</v>
      </c>
      <c r="L115" s="21">
        <v>0.66666666666666663</v>
      </c>
      <c r="M115" s="21">
        <v>0.83333333333333337</v>
      </c>
      <c r="N115" s="26" t="str">
        <f t="shared" si="12"/>
        <v>4:00</v>
      </c>
      <c r="O115" s="26">
        <f t="shared" si="13"/>
        <v>240.00000000000011</v>
      </c>
      <c r="P115" s="42" t="str">
        <f>VLOOKUP(O115,TABLES!$F$2:$H$8,3)</f>
        <v>3 to 5 hrs</v>
      </c>
      <c r="Q115" s="5" t="s">
        <v>870</v>
      </c>
    </row>
    <row r="116" spans="1:17" x14ac:dyDescent="0.35">
      <c r="A116" s="39" t="s">
        <v>4</v>
      </c>
      <c r="B116" s="14">
        <v>45003</v>
      </c>
      <c r="C116" s="26" t="str">
        <f t="shared" si="7"/>
        <v>Q4-2022</v>
      </c>
      <c r="D116" s="27" t="str">
        <f t="shared" si="8"/>
        <v>2023</v>
      </c>
      <c r="E116" s="26" t="str">
        <f t="shared" si="9"/>
        <v>Q4</v>
      </c>
      <c r="F116" s="25" t="str">
        <f t="shared" si="10"/>
        <v>Mar-23</v>
      </c>
      <c r="G116" s="26" t="str">
        <f t="shared" si="11"/>
        <v>Sat</v>
      </c>
      <c r="H116" s="5" t="s">
        <v>37</v>
      </c>
      <c r="I116" s="42">
        <f>VLOOKUP(H116,TABLES!$A$2:$B$147,2,FALSE)</f>
        <v>4288</v>
      </c>
      <c r="J116" s="42" t="str">
        <f>VLOOKUP(I116,TABLES!$B$2:$C$147,2,FALSE)</f>
        <v>Asda Stores Ltd</v>
      </c>
      <c r="K116" s="2" t="s">
        <v>1027</v>
      </c>
      <c r="L116" s="21">
        <v>0.60416666666666663</v>
      </c>
      <c r="M116" s="21">
        <v>0.83333333333333337</v>
      </c>
      <c r="N116" s="26" t="str">
        <f t="shared" si="12"/>
        <v>5:30</v>
      </c>
      <c r="O116" s="26">
        <f t="shared" si="13"/>
        <v>330.00000000000011</v>
      </c>
      <c r="P116" s="42" t="str">
        <f>VLOOKUP(O116,TABLES!$F$2:$H$8,3)</f>
        <v>5 to 7 hrs</v>
      </c>
      <c r="Q116" s="5" t="s">
        <v>870</v>
      </c>
    </row>
    <row r="117" spans="1:17" x14ac:dyDescent="0.35">
      <c r="A117" s="39" t="s">
        <v>4</v>
      </c>
      <c r="B117" s="14">
        <v>45003</v>
      </c>
      <c r="C117" s="26" t="str">
        <f t="shared" si="7"/>
        <v>Q4-2022</v>
      </c>
      <c r="D117" s="27" t="str">
        <f t="shared" si="8"/>
        <v>2023</v>
      </c>
      <c r="E117" s="26" t="str">
        <f t="shared" si="9"/>
        <v>Q4</v>
      </c>
      <c r="F117" s="25" t="str">
        <f t="shared" si="10"/>
        <v>Mar-23</v>
      </c>
      <c r="G117" s="26" t="str">
        <f t="shared" si="11"/>
        <v>Sat</v>
      </c>
      <c r="H117" s="5" t="s">
        <v>760</v>
      </c>
      <c r="I117" s="42">
        <f>VLOOKUP(H117,TABLES!$A$2:$B$147,2,FALSE)</f>
        <v>4333</v>
      </c>
      <c r="J117" s="42" t="str">
        <f>VLOOKUP(I117,TABLES!$B$2:$C$147,2,FALSE)</f>
        <v>Wm Morrisons supermarket Plc</v>
      </c>
      <c r="K117" s="2" t="s">
        <v>1026</v>
      </c>
      <c r="L117" s="21">
        <v>0.33333333333333331</v>
      </c>
      <c r="M117" s="21">
        <v>0.44444444444444442</v>
      </c>
      <c r="N117" s="26" t="str">
        <f t="shared" si="12"/>
        <v>2:40</v>
      </c>
      <c r="O117" s="26">
        <f t="shared" si="13"/>
        <v>160</v>
      </c>
      <c r="P117" s="42" t="str">
        <f>VLOOKUP(O117,TABLES!$F$2:$H$8,3)</f>
        <v>1 to 3 hrs</v>
      </c>
      <c r="Q117" s="5" t="s">
        <v>870</v>
      </c>
    </row>
    <row r="118" spans="1:17" x14ac:dyDescent="0.35">
      <c r="A118" s="39" t="s">
        <v>4</v>
      </c>
      <c r="B118" s="14">
        <v>45003</v>
      </c>
      <c r="C118" s="26" t="str">
        <f t="shared" si="7"/>
        <v>Q4-2022</v>
      </c>
      <c r="D118" s="27" t="str">
        <f t="shared" si="8"/>
        <v>2023</v>
      </c>
      <c r="E118" s="26" t="str">
        <f t="shared" si="9"/>
        <v>Q4</v>
      </c>
      <c r="F118" s="25" t="str">
        <f t="shared" si="10"/>
        <v>Mar-23</v>
      </c>
      <c r="G118" s="26" t="str">
        <f t="shared" si="11"/>
        <v>Sat</v>
      </c>
      <c r="H118" s="5" t="s">
        <v>760</v>
      </c>
      <c r="I118" s="42">
        <f>VLOOKUP(H118,TABLES!$A$2:$B$147,2,FALSE)</f>
        <v>4333</v>
      </c>
      <c r="J118" s="42" t="str">
        <f>VLOOKUP(I118,TABLES!$B$2:$C$147,2,FALSE)</f>
        <v>Wm Morrisons supermarket Plc</v>
      </c>
      <c r="K118" s="2" t="s">
        <v>1026</v>
      </c>
      <c r="L118" s="21">
        <v>0.66666666666666663</v>
      </c>
      <c r="M118" s="21">
        <v>0.75</v>
      </c>
      <c r="N118" s="26" t="str">
        <f t="shared" si="12"/>
        <v>2:00</v>
      </c>
      <c r="O118" s="26">
        <f t="shared" si="13"/>
        <v>120.00000000000006</v>
      </c>
      <c r="P118" s="42" t="str">
        <f>VLOOKUP(O118,TABLES!$F$2:$H$8,3)</f>
        <v>1 to 3 hrs</v>
      </c>
      <c r="Q118" s="5" t="s">
        <v>870</v>
      </c>
    </row>
    <row r="119" spans="1:17" x14ac:dyDescent="0.35">
      <c r="A119" s="39" t="s">
        <v>4</v>
      </c>
      <c r="B119" s="14">
        <v>45004</v>
      </c>
      <c r="C119" s="26" t="str">
        <f t="shared" si="7"/>
        <v>Q4-2022</v>
      </c>
      <c r="D119" s="27" t="str">
        <f t="shared" si="8"/>
        <v>2023</v>
      </c>
      <c r="E119" s="26" t="str">
        <f t="shared" si="9"/>
        <v>Q4</v>
      </c>
      <c r="F119" s="25" t="str">
        <f t="shared" si="10"/>
        <v>Mar-23</v>
      </c>
      <c r="G119" s="26" t="str">
        <f t="shared" si="11"/>
        <v>Sun</v>
      </c>
      <c r="H119" s="5" t="s">
        <v>491</v>
      </c>
      <c r="I119" s="42">
        <f>VLOOKUP(H119,TABLES!$A$2:$B$147,2,FALSE)</f>
        <v>4173</v>
      </c>
      <c r="J119" s="42" t="str">
        <f>VLOOKUP(I119,TABLES!$B$2:$C$147,2,FALSE)</f>
        <v>Asda Stores Ltd</v>
      </c>
      <c r="K119" s="2" t="s">
        <v>1027</v>
      </c>
      <c r="L119" s="21">
        <v>0.375</v>
      </c>
      <c r="M119" s="21">
        <v>0.75</v>
      </c>
      <c r="N119" s="26" t="str">
        <f t="shared" si="12"/>
        <v>9:00</v>
      </c>
      <c r="O119" s="26">
        <f t="shared" si="13"/>
        <v>540</v>
      </c>
      <c r="P119" s="42" t="str">
        <f>VLOOKUP(O119,TABLES!$F$2:$H$8,3)</f>
        <v>Over 7 hrs</v>
      </c>
      <c r="Q119" s="5" t="s">
        <v>870</v>
      </c>
    </row>
    <row r="120" spans="1:17" x14ac:dyDescent="0.35">
      <c r="A120" s="39" t="s">
        <v>4</v>
      </c>
      <c r="B120" s="14">
        <v>45010</v>
      </c>
      <c r="C120" s="26" t="str">
        <f t="shared" si="7"/>
        <v>Q4-2022</v>
      </c>
      <c r="D120" s="27" t="str">
        <f t="shared" si="8"/>
        <v>2023</v>
      </c>
      <c r="E120" s="26" t="str">
        <f t="shared" si="9"/>
        <v>Q4</v>
      </c>
      <c r="F120" s="25" t="str">
        <f t="shared" si="10"/>
        <v>Mar-23</v>
      </c>
      <c r="G120" s="26" t="str">
        <f t="shared" si="11"/>
        <v>Sat</v>
      </c>
      <c r="H120" s="5" t="s">
        <v>554</v>
      </c>
      <c r="I120" s="42">
        <f>VLOOKUP(H120,TABLES!$A$2:$B$147,2,FALSE)</f>
        <v>4256</v>
      </c>
      <c r="J120" s="42" t="str">
        <f>VLOOKUP(I120,TABLES!$B$2:$C$147,2,FALSE)</f>
        <v>Tesco Pharmacy Department</v>
      </c>
      <c r="K120" s="2" t="s">
        <v>1027</v>
      </c>
      <c r="L120" s="21">
        <v>0.66666666666666663</v>
      </c>
      <c r="M120" s="21">
        <v>0.875</v>
      </c>
      <c r="N120" s="26" t="str">
        <f t="shared" si="12"/>
        <v>5:00</v>
      </c>
      <c r="O120" s="26">
        <f t="shared" si="13"/>
        <v>300.00000000000006</v>
      </c>
      <c r="P120" s="42" t="str">
        <f>VLOOKUP(O120,TABLES!$F$2:$H$8,3)</f>
        <v>5 to 7 hrs</v>
      </c>
      <c r="Q120" s="5" t="s">
        <v>870</v>
      </c>
    </row>
    <row r="121" spans="1:17" x14ac:dyDescent="0.35">
      <c r="A121" s="39" t="s">
        <v>4</v>
      </c>
      <c r="B121" s="14">
        <v>45010</v>
      </c>
      <c r="C121" s="26" t="str">
        <f t="shared" si="7"/>
        <v>Q4-2022</v>
      </c>
      <c r="D121" s="27" t="str">
        <f t="shared" si="8"/>
        <v>2023</v>
      </c>
      <c r="E121" s="26" t="str">
        <f t="shared" si="9"/>
        <v>Q4</v>
      </c>
      <c r="F121" s="25" t="str">
        <f t="shared" si="10"/>
        <v>Mar-23</v>
      </c>
      <c r="G121" s="26" t="str">
        <f t="shared" si="11"/>
        <v>Sat</v>
      </c>
      <c r="H121" s="5" t="s">
        <v>34</v>
      </c>
      <c r="I121" s="42">
        <f>VLOOKUP(H121,TABLES!$A$2:$B$147,2,FALSE)</f>
        <v>4309</v>
      </c>
      <c r="J121" s="42" t="str">
        <f>VLOOKUP(I121,TABLES!$B$2:$C$147,2,FALSE)</f>
        <v>Boots the Chemists Ltd</v>
      </c>
      <c r="K121" s="2" t="s">
        <v>1027</v>
      </c>
      <c r="L121" s="21">
        <v>0.35416666666666669</v>
      </c>
      <c r="M121" s="21">
        <v>0.5625</v>
      </c>
      <c r="N121" s="26" t="str">
        <f t="shared" si="12"/>
        <v>5:00</v>
      </c>
      <c r="O121" s="26">
        <f t="shared" si="13"/>
        <v>300</v>
      </c>
      <c r="P121" s="42" t="str">
        <f>VLOOKUP(O121,TABLES!$F$2:$H$8,3)</f>
        <v>5 to 7 hrs</v>
      </c>
      <c r="Q121" s="5" t="s">
        <v>875</v>
      </c>
    </row>
    <row r="122" spans="1:17" x14ac:dyDescent="0.35">
      <c r="A122" s="39" t="s">
        <v>4</v>
      </c>
      <c r="B122" s="14">
        <v>45010</v>
      </c>
      <c r="C122" s="26" t="str">
        <f t="shared" si="7"/>
        <v>Q4-2022</v>
      </c>
      <c r="D122" s="27" t="str">
        <f t="shared" si="8"/>
        <v>2023</v>
      </c>
      <c r="E122" s="26" t="str">
        <f t="shared" si="9"/>
        <v>Q4</v>
      </c>
      <c r="F122" s="25" t="str">
        <f t="shared" si="10"/>
        <v>Mar-23</v>
      </c>
      <c r="G122" s="26" t="str">
        <f t="shared" si="11"/>
        <v>Sat</v>
      </c>
      <c r="H122" s="5" t="s">
        <v>491</v>
      </c>
      <c r="I122" s="42">
        <f>VLOOKUP(H122,TABLES!$A$2:$B$147,2,FALSE)</f>
        <v>4173</v>
      </c>
      <c r="J122" s="42" t="str">
        <f>VLOOKUP(I122,TABLES!$B$2:$C$147,2,FALSE)</f>
        <v>Asda Stores Ltd</v>
      </c>
      <c r="K122" s="2" t="s">
        <v>1027</v>
      </c>
      <c r="L122" s="21">
        <v>0.72916666666666663</v>
      </c>
      <c r="M122" s="21">
        <v>0.83333333333333337</v>
      </c>
      <c r="N122" s="26" t="str">
        <f t="shared" si="12"/>
        <v>2:30</v>
      </c>
      <c r="O122" s="26">
        <f t="shared" si="13"/>
        <v>150.00000000000011</v>
      </c>
      <c r="P122" s="42" t="str">
        <f>VLOOKUP(O122,TABLES!$F$2:$H$8,3)</f>
        <v>1 to 3 hrs</v>
      </c>
      <c r="Q122" s="5" t="s">
        <v>870</v>
      </c>
    </row>
    <row r="123" spans="1:17" x14ac:dyDescent="0.35">
      <c r="A123" s="39" t="s">
        <v>4</v>
      </c>
      <c r="B123" s="14">
        <v>45010</v>
      </c>
      <c r="C123" s="26" t="str">
        <f t="shared" si="7"/>
        <v>Q4-2022</v>
      </c>
      <c r="D123" s="27" t="str">
        <f t="shared" si="8"/>
        <v>2023</v>
      </c>
      <c r="E123" s="26" t="str">
        <f t="shared" si="9"/>
        <v>Q4</v>
      </c>
      <c r="F123" s="25" t="str">
        <f t="shared" si="10"/>
        <v>Mar-23</v>
      </c>
      <c r="G123" s="26" t="str">
        <f t="shared" si="11"/>
        <v>Sat</v>
      </c>
      <c r="H123" s="5" t="s">
        <v>11</v>
      </c>
      <c r="I123" s="42">
        <f>VLOOKUP(H123,TABLES!$A$2:$B$147,2,FALSE)</f>
        <v>4299</v>
      </c>
      <c r="J123" s="42" t="str">
        <f>VLOOKUP(I123,TABLES!$B$2:$C$147,2,FALSE)</f>
        <v>Lloyds Pharmacy Ltd</v>
      </c>
      <c r="K123" s="2" t="s">
        <v>1026</v>
      </c>
      <c r="L123" s="21">
        <v>0.54166666666666663</v>
      </c>
      <c r="M123" s="21">
        <v>0.70833333333333337</v>
      </c>
      <c r="N123" s="26" t="str">
        <f t="shared" si="12"/>
        <v>4:00</v>
      </c>
      <c r="O123" s="26">
        <f t="shared" si="13"/>
        <v>240.00000000000011</v>
      </c>
      <c r="P123" s="42" t="str">
        <f>VLOOKUP(O123,TABLES!$F$2:$H$8,3)</f>
        <v>3 to 5 hrs</v>
      </c>
      <c r="Q123" s="5" t="s">
        <v>870</v>
      </c>
    </row>
    <row r="124" spans="1:17" x14ac:dyDescent="0.35">
      <c r="A124" s="39" t="s">
        <v>4</v>
      </c>
      <c r="B124" s="14">
        <v>45010</v>
      </c>
      <c r="C124" s="26" t="str">
        <f t="shared" si="7"/>
        <v>Q4-2022</v>
      </c>
      <c r="D124" s="27" t="str">
        <f t="shared" si="8"/>
        <v>2023</v>
      </c>
      <c r="E124" s="26" t="str">
        <f t="shared" si="9"/>
        <v>Q4</v>
      </c>
      <c r="F124" s="25" t="str">
        <f t="shared" si="10"/>
        <v>Mar-23</v>
      </c>
      <c r="G124" s="26" t="str">
        <f t="shared" si="11"/>
        <v>Sat</v>
      </c>
      <c r="H124" s="5" t="s">
        <v>9</v>
      </c>
      <c r="I124" s="42">
        <f>VLOOKUP(H124,TABLES!$A$2:$B$147,2,FALSE)</f>
        <v>4289</v>
      </c>
      <c r="J124" s="42" t="str">
        <f>VLOOKUP(I124,TABLES!$B$2:$C$147,2,FALSE)</f>
        <v>Boots the Chemists Ltd</v>
      </c>
      <c r="K124" s="2" t="s">
        <v>1026</v>
      </c>
      <c r="L124" s="21">
        <v>0.45833333333333331</v>
      </c>
      <c r="M124" s="21">
        <v>0.70833333333333337</v>
      </c>
      <c r="N124" s="26" t="str">
        <f t="shared" si="12"/>
        <v>6:00</v>
      </c>
      <c r="O124" s="26">
        <f t="shared" si="13"/>
        <v>360.00000000000006</v>
      </c>
      <c r="P124" s="42" t="str">
        <f>VLOOKUP(O124,TABLES!$F$2:$H$8,3)</f>
        <v>5 to 7 hrs</v>
      </c>
      <c r="Q124" s="5" t="s">
        <v>870</v>
      </c>
    </row>
    <row r="125" spans="1:17" x14ac:dyDescent="0.35">
      <c r="A125" s="39" t="s">
        <v>4</v>
      </c>
      <c r="B125" s="14">
        <v>45011</v>
      </c>
      <c r="C125" s="26" t="str">
        <f t="shared" si="7"/>
        <v>Q4-2022</v>
      </c>
      <c r="D125" s="27" t="str">
        <f t="shared" si="8"/>
        <v>2023</v>
      </c>
      <c r="E125" s="26" t="str">
        <f t="shared" si="9"/>
        <v>Q4</v>
      </c>
      <c r="F125" s="25" t="str">
        <f t="shared" si="10"/>
        <v>Mar-23</v>
      </c>
      <c r="G125" s="26" t="str">
        <f t="shared" si="11"/>
        <v>Sun</v>
      </c>
      <c r="H125" s="5" t="s">
        <v>491</v>
      </c>
      <c r="I125" s="42">
        <f>VLOOKUP(H125,TABLES!$A$2:$B$147,2,FALSE)</f>
        <v>4173</v>
      </c>
      <c r="J125" s="42" t="str">
        <f>VLOOKUP(I125,TABLES!$B$2:$C$147,2,FALSE)</f>
        <v>Asda Stores Ltd</v>
      </c>
      <c r="K125" s="2" t="s">
        <v>1027</v>
      </c>
      <c r="L125" s="21">
        <v>0.5625</v>
      </c>
      <c r="M125" s="21">
        <v>0.75</v>
      </c>
      <c r="N125" s="26" t="str">
        <f t="shared" si="12"/>
        <v>4:30</v>
      </c>
      <c r="O125" s="26">
        <f t="shared" si="13"/>
        <v>270</v>
      </c>
      <c r="P125" s="42" t="str">
        <f>VLOOKUP(O125,TABLES!$F$2:$H$8,3)</f>
        <v>3 to 5 hrs</v>
      </c>
      <c r="Q125" s="5" t="s">
        <v>870</v>
      </c>
    </row>
    <row r="126" spans="1:17" x14ac:dyDescent="0.35">
      <c r="A126" s="39" t="s">
        <v>4</v>
      </c>
      <c r="B126" s="14">
        <v>45011</v>
      </c>
      <c r="C126" s="26" t="str">
        <f t="shared" si="7"/>
        <v>Q4-2022</v>
      </c>
      <c r="D126" s="27" t="str">
        <f t="shared" si="8"/>
        <v>2023</v>
      </c>
      <c r="E126" s="26" t="str">
        <f t="shared" si="9"/>
        <v>Q4</v>
      </c>
      <c r="F126" s="25" t="str">
        <f t="shared" si="10"/>
        <v>Mar-23</v>
      </c>
      <c r="G126" s="26" t="str">
        <f t="shared" si="11"/>
        <v>Sun</v>
      </c>
      <c r="H126" s="5" t="s">
        <v>554</v>
      </c>
      <c r="I126" s="42">
        <f>VLOOKUP(H126,TABLES!$A$2:$B$147,2,FALSE)</f>
        <v>4256</v>
      </c>
      <c r="J126" s="42" t="str">
        <f>VLOOKUP(I126,TABLES!$B$2:$C$147,2,FALSE)</f>
        <v>Tesco Pharmacy Department</v>
      </c>
      <c r="K126" s="2" t="s">
        <v>1027</v>
      </c>
      <c r="L126" s="21">
        <v>0.58333333333333337</v>
      </c>
      <c r="M126" s="21">
        <v>0.75</v>
      </c>
      <c r="N126" s="26" t="str">
        <f t="shared" si="12"/>
        <v>4:00</v>
      </c>
      <c r="O126" s="26">
        <f t="shared" si="13"/>
        <v>239.99999999999994</v>
      </c>
      <c r="P126" s="42" t="str">
        <f>VLOOKUP(O126,TABLES!$F$2:$H$8,3)</f>
        <v>3 to 5 hrs</v>
      </c>
      <c r="Q126" s="5" t="s">
        <v>870</v>
      </c>
    </row>
    <row r="127" spans="1:17" x14ac:dyDescent="0.35">
      <c r="A127" s="39" t="s">
        <v>4</v>
      </c>
      <c r="B127" s="14">
        <v>45012</v>
      </c>
      <c r="C127" s="26" t="str">
        <f t="shared" si="7"/>
        <v>Q4-2022</v>
      </c>
      <c r="D127" s="27" t="str">
        <f t="shared" si="8"/>
        <v>2023</v>
      </c>
      <c r="E127" s="26" t="str">
        <f t="shared" si="9"/>
        <v>Q4</v>
      </c>
      <c r="F127" s="25" t="str">
        <f t="shared" si="10"/>
        <v>Mar-23</v>
      </c>
      <c r="G127" s="26" t="str">
        <f t="shared" si="11"/>
        <v>Mon</v>
      </c>
      <c r="H127" s="5" t="s">
        <v>149</v>
      </c>
      <c r="I127" s="42">
        <f>VLOOKUP(H127,TABLES!$A$2:$B$147,2,FALSE)</f>
        <v>4047</v>
      </c>
      <c r="J127" s="42" t="str">
        <f>VLOOKUP(I127,TABLES!$B$2:$C$147,2,FALSE)</f>
        <v>Lloyds Pharmacy Ltd</v>
      </c>
      <c r="K127" s="2" t="s">
        <v>1026</v>
      </c>
      <c r="L127" s="21">
        <v>0.58333333333333337</v>
      </c>
      <c r="M127" s="21">
        <v>0.72916666666666663</v>
      </c>
      <c r="N127" s="26" t="str">
        <f t="shared" si="12"/>
        <v>3:30</v>
      </c>
      <c r="O127" s="26">
        <f t="shared" si="13"/>
        <v>209.99999999999989</v>
      </c>
      <c r="P127" s="42" t="str">
        <f>VLOOKUP(O127,TABLES!$F$2:$H$8,3)</f>
        <v>3 to 5 hrs</v>
      </c>
      <c r="Q127" s="5" t="s">
        <v>874</v>
      </c>
    </row>
    <row r="128" spans="1:17" x14ac:dyDescent="0.35">
      <c r="A128" s="39" t="s">
        <v>4</v>
      </c>
      <c r="B128" s="14">
        <v>45012</v>
      </c>
      <c r="C128" s="26" t="str">
        <f t="shared" si="7"/>
        <v>Q4-2022</v>
      </c>
      <c r="D128" s="27" t="str">
        <f t="shared" si="8"/>
        <v>2023</v>
      </c>
      <c r="E128" s="26" t="str">
        <f t="shared" si="9"/>
        <v>Q4</v>
      </c>
      <c r="F128" s="25" t="str">
        <f t="shared" si="10"/>
        <v>Mar-23</v>
      </c>
      <c r="G128" s="26" t="str">
        <f t="shared" si="11"/>
        <v>Mon</v>
      </c>
      <c r="H128" s="5" t="s">
        <v>321</v>
      </c>
      <c r="I128" s="42">
        <f>VLOOKUP(H128,TABLES!$A$2:$B$147,2,FALSE)</f>
        <v>4106</v>
      </c>
      <c r="J128" s="42" t="str">
        <f>VLOOKUP(I128,TABLES!$B$2:$C$147,2,FALSE)</f>
        <v>Lloyds Pharmacy Ltd</v>
      </c>
      <c r="K128" s="2" t="s">
        <v>1026</v>
      </c>
      <c r="L128" s="21">
        <v>0.375</v>
      </c>
      <c r="M128" s="21">
        <v>0.54166666666666663</v>
      </c>
      <c r="N128" s="26" t="str">
        <f t="shared" si="12"/>
        <v>4:00</v>
      </c>
      <c r="O128" s="26">
        <f t="shared" si="13"/>
        <v>239.99999999999994</v>
      </c>
      <c r="P128" s="42" t="str">
        <f>VLOOKUP(O128,TABLES!$F$2:$H$8,3)</f>
        <v>3 to 5 hrs</v>
      </c>
      <c r="Q128" s="5" t="s">
        <v>874</v>
      </c>
    </row>
    <row r="129" spans="1:17" x14ac:dyDescent="0.35">
      <c r="A129" s="39" t="s">
        <v>4</v>
      </c>
      <c r="B129" s="14">
        <v>45012</v>
      </c>
      <c r="C129" s="26" t="str">
        <f t="shared" si="7"/>
        <v>Q4-2022</v>
      </c>
      <c r="D129" s="27" t="str">
        <f t="shared" si="8"/>
        <v>2023</v>
      </c>
      <c r="E129" s="26" t="str">
        <f t="shared" si="9"/>
        <v>Q4</v>
      </c>
      <c r="F129" s="25" t="str">
        <f t="shared" si="10"/>
        <v>Mar-23</v>
      </c>
      <c r="G129" s="26" t="str">
        <f t="shared" si="11"/>
        <v>Mon</v>
      </c>
      <c r="H129" s="5" t="s">
        <v>312</v>
      </c>
      <c r="I129" s="42">
        <f>VLOOKUP(H129,TABLES!$A$2:$B$147,2,FALSE)</f>
        <v>4103</v>
      </c>
      <c r="J129" s="42" t="str">
        <f>VLOOKUP(I129,TABLES!$B$2:$C$147,2,FALSE)</f>
        <v>Lloyds Pharmacy Ltd</v>
      </c>
      <c r="K129" s="2" t="s">
        <v>1026</v>
      </c>
      <c r="L129" s="21">
        <v>0.625</v>
      </c>
      <c r="M129" s="21">
        <v>0.875</v>
      </c>
      <c r="N129" s="26" t="str">
        <f t="shared" si="12"/>
        <v>6:00</v>
      </c>
      <c r="O129" s="26">
        <f t="shared" si="13"/>
        <v>360</v>
      </c>
      <c r="P129" s="42" t="str">
        <f>VLOOKUP(O129,TABLES!$F$2:$H$8,3)</f>
        <v>5 to 7 hrs</v>
      </c>
      <c r="Q129" s="5" t="s">
        <v>880</v>
      </c>
    </row>
    <row r="130" spans="1:17" x14ac:dyDescent="0.35">
      <c r="A130" s="39" t="s">
        <v>4</v>
      </c>
      <c r="B130" s="14">
        <v>45012</v>
      </c>
      <c r="C130" s="26" t="str">
        <f t="shared" ref="C130:C193" si="14">"Q"&amp;CHOOSE(MONTH(B130),4,4,4,1,1,1,2,2,2,3,3,3)&amp;"-"&amp;IF(MONTH(B130)&lt;4,0,1)+YEAR(B130)-1</f>
        <v>Q4-2022</v>
      </c>
      <c r="D130" s="27" t="str">
        <f t="shared" ref="D130:D193" si="15">TEXT(B130,"yyyy")</f>
        <v>2023</v>
      </c>
      <c r="E130" s="26" t="str">
        <f t="shared" ref="E130:E193" si="16">"Q"&amp;CHOOSE(MONTH(B130),4,4,4,1,1,1,2,2,2,3,3,3)</f>
        <v>Q4</v>
      </c>
      <c r="F130" s="25" t="str">
        <f t="shared" ref="F130:F193" si="17">TEXT(B130,"mmm-yy")</f>
        <v>Mar-23</v>
      </c>
      <c r="G130" s="26" t="str">
        <f t="shared" ref="G130:G193" si="18">TEXT(B130,"ddd")</f>
        <v>Mon</v>
      </c>
      <c r="H130" s="5" t="s">
        <v>10</v>
      </c>
      <c r="I130" s="42">
        <f>VLOOKUP(H130,TABLES!$A$2:$B$147,2,FALSE)</f>
        <v>4300</v>
      </c>
      <c r="J130" s="42" t="str">
        <f>VLOOKUP(I130,TABLES!$B$2:$C$147,2,FALSE)</f>
        <v>Lloyds Pharmacy Ltd</v>
      </c>
      <c r="K130" s="2" t="s">
        <v>1026</v>
      </c>
      <c r="L130" s="21">
        <v>0.375</v>
      </c>
      <c r="M130" s="21">
        <v>0.75</v>
      </c>
      <c r="N130" s="26" t="str">
        <f t="shared" ref="N130:N193" si="19">TEXT(M130-L130,"H:MM")</f>
        <v>9:00</v>
      </c>
      <c r="O130" s="26">
        <f t="shared" ref="O130:O193" si="20">(M130-L130)*1440</f>
        <v>540</v>
      </c>
      <c r="P130" s="42" t="str">
        <f>VLOOKUP(O130,TABLES!$F$2:$H$8,3)</f>
        <v>Over 7 hrs</v>
      </c>
      <c r="Q130" s="5" t="s">
        <v>870</v>
      </c>
    </row>
    <row r="131" spans="1:17" x14ac:dyDescent="0.35">
      <c r="A131" s="39" t="s">
        <v>4</v>
      </c>
      <c r="B131" s="14">
        <v>45012</v>
      </c>
      <c r="C131" s="26" t="str">
        <f t="shared" si="14"/>
        <v>Q4-2022</v>
      </c>
      <c r="D131" s="27" t="str">
        <f t="shared" si="15"/>
        <v>2023</v>
      </c>
      <c r="E131" s="26" t="str">
        <f t="shared" si="16"/>
        <v>Q4</v>
      </c>
      <c r="F131" s="25" t="str">
        <f t="shared" si="17"/>
        <v>Mar-23</v>
      </c>
      <c r="G131" s="26" t="str">
        <f t="shared" si="18"/>
        <v>Mon</v>
      </c>
      <c r="H131" s="5" t="s">
        <v>554</v>
      </c>
      <c r="I131" s="42">
        <f>VLOOKUP(H131,TABLES!$A$2:$B$147,2,FALSE)</f>
        <v>4256</v>
      </c>
      <c r="J131" s="42" t="str">
        <f>VLOOKUP(I131,TABLES!$B$2:$C$147,2,FALSE)</f>
        <v>Tesco Pharmacy Department</v>
      </c>
      <c r="K131" s="2" t="s">
        <v>1027</v>
      </c>
      <c r="L131" s="21">
        <v>0.66666666666666663</v>
      </c>
      <c r="M131" s="21">
        <v>0.875</v>
      </c>
      <c r="N131" s="26" t="str">
        <f t="shared" si="19"/>
        <v>5:00</v>
      </c>
      <c r="O131" s="26">
        <f t="shared" si="20"/>
        <v>300.00000000000006</v>
      </c>
      <c r="P131" s="42" t="str">
        <f>VLOOKUP(O131,TABLES!$F$2:$H$8,3)</f>
        <v>5 to 7 hrs</v>
      </c>
      <c r="Q131" s="5" t="s">
        <v>870</v>
      </c>
    </row>
    <row r="132" spans="1:17" x14ac:dyDescent="0.35">
      <c r="A132" s="39" t="s">
        <v>4</v>
      </c>
      <c r="B132" s="14">
        <v>45015</v>
      </c>
      <c r="C132" s="26" t="str">
        <f t="shared" si="14"/>
        <v>Q4-2022</v>
      </c>
      <c r="D132" s="27" t="str">
        <f t="shared" si="15"/>
        <v>2023</v>
      </c>
      <c r="E132" s="26" t="str">
        <f t="shared" si="16"/>
        <v>Q4</v>
      </c>
      <c r="F132" s="25" t="str">
        <f t="shared" si="17"/>
        <v>Mar-23</v>
      </c>
      <c r="G132" s="26" t="str">
        <f t="shared" si="18"/>
        <v>Thu</v>
      </c>
      <c r="H132" s="5" t="s">
        <v>34</v>
      </c>
      <c r="I132" s="42">
        <f>VLOOKUP(H132,TABLES!$A$2:$B$147,2,FALSE)</f>
        <v>4309</v>
      </c>
      <c r="J132" s="42" t="str">
        <f>VLOOKUP(I132,TABLES!$B$2:$C$147,2,FALSE)</f>
        <v>Boots the Chemists Ltd</v>
      </c>
      <c r="K132" s="2" t="s">
        <v>1027</v>
      </c>
      <c r="L132" s="21">
        <v>0.66666666666666663</v>
      </c>
      <c r="M132" s="21">
        <v>0.75</v>
      </c>
      <c r="N132" s="26" t="str">
        <f t="shared" si="19"/>
        <v>2:00</v>
      </c>
      <c r="O132" s="26">
        <f t="shared" si="20"/>
        <v>120.00000000000006</v>
      </c>
      <c r="P132" s="42" t="str">
        <f>VLOOKUP(O132,TABLES!$F$2:$H$8,3)</f>
        <v>1 to 3 hrs</v>
      </c>
      <c r="Q132" s="5" t="s">
        <v>875</v>
      </c>
    </row>
    <row r="133" spans="1:17" x14ac:dyDescent="0.35">
      <c r="A133" s="39" t="s">
        <v>4</v>
      </c>
      <c r="B133" s="14">
        <v>45016</v>
      </c>
      <c r="C133" s="26" t="str">
        <f t="shared" si="14"/>
        <v>Q4-2022</v>
      </c>
      <c r="D133" s="27" t="str">
        <f t="shared" si="15"/>
        <v>2023</v>
      </c>
      <c r="E133" s="26" t="str">
        <f t="shared" si="16"/>
        <v>Q4</v>
      </c>
      <c r="F133" s="25" t="str">
        <f t="shared" si="17"/>
        <v>Mar-23</v>
      </c>
      <c r="G133" s="26" t="str">
        <f t="shared" si="18"/>
        <v>Fri</v>
      </c>
      <c r="H133" s="5" t="s">
        <v>34</v>
      </c>
      <c r="I133" s="42">
        <f>VLOOKUP(H133,TABLES!$A$2:$B$147,2,FALSE)</f>
        <v>4309</v>
      </c>
      <c r="J133" s="42" t="str">
        <f>VLOOKUP(I133,TABLES!$B$2:$C$147,2,FALSE)</f>
        <v>Boots the Chemists Ltd</v>
      </c>
      <c r="K133" s="2" t="s">
        <v>1027</v>
      </c>
      <c r="L133" s="21">
        <v>0.35416666666666669</v>
      </c>
      <c r="M133" s="21">
        <v>0.58333333333333337</v>
      </c>
      <c r="N133" s="26" t="str">
        <f t="shared" si="19"/>
        <v>5:30</v>
      </c>
      <c r="O133" s="26">
        <f t="shared" si="20"/>
        <v>330</v>
      </c>
      <c r="P133" s="42" t="str">
        <f>VLOOKUP(O133,TABLES!$F$2:$H$8,3)</f>
        <v>5 to 7 hrs</v>
      </c>
      <c r="Q133" s="5" t="s">
        <v>875</v>
      </c>
    </row>
    <row r="134" spans="1:17" x14ac:dyDescent="0.35">
      <c r="A134" s="39" t="s">
        <v>4</v>
      </c>
      <c r="B134" s="14">
        <v>45016</v>
      </c>
      <c r="C134" s="26" t="str">
        <f t="shared" si="14"/>
        <v>Q4-2022</v>
      </c>
      <c r="D134" s="27" t="str">
        <f t="shared" si="15"/>
        <v>2023</v>
      </c>
      <c r="E134" s="26" t="str">
        <f t="shared" si="16"/>
        <v>Q4</v>
      </c>
      <c r="F134" s="25" t="str">
        <f t="shared" si="17"/>
        <v>Mar-23</v>
      </c>
      <c r="G134" s="26" t="str">
        <f t="shared" si="18"/>
        <v>Fri</v>
      </c>
      <c r="H134" s="5" t="s">
        <v>554</v>
      </c>
      <c r="I134" s="42">
        <f>VLOOKUP(H134,TABLES!$A$2:$B$147,2,FALSE)</f>
        <v>4256</v>
      </c>
      <c r="J134" s="42" t="str">
        <f>VLOOKUP(I134,TABLES!$B$2:$C$147,2,FALSE)</f>
        <v>Tesco Pharmacy Department</v>
      </c>
      <c r="K134" s="2" t="s">
        <v>1027</v>
      </c>
      <c r="L134" s="21">
        <v>0.83333333333333337</v>
      </c>
      <c r="M134" s="21">
        <v>0.875</v>
      </c>
      <c r="N134" s="26" t="str">
        <f t="shared" si="19"/>
        <v>1:00</v>
      </c>
      <c r="O134" s="26">
        <f t="shared" si="20"/>
        <v>59.999999999999943</v>
      </c>
      <c r="P134" s="42" t="str">
        <f>VLOOKUP(O134,TABLES!$F$2:$H$8,3)</f>
        <v>1 to 3 hrs</v>
      </c>
      <c r="Q134" s="5" t="s">
        <v>870</v>
      </c>
    </row>
    <row r="135" spans="1:17" x14ac:dyDescent="0.35">
      <c r="A135" s="39" t="s">
        <v>4</v>
      </c>
      <c r="B135" s="14">
        <v>45016</v>
      </c>
      <c r="C135" s="26" t="str">
        <f t="shared" si="14"/>
        <v>Q4-2022</v>
      </c>
      <c r="D135" s="27" t="str">
        <f t="shared" si="15"/>
        <v>2023</v>
      </c>
      <c r="E135" s="26" t="str">
        <f t="shared" si="16"/>
        <v>Q4</v>
      </c>
      <c r="F135" s="25" t="str">
        <f t="shared" si="17"/>
        <v>Mar-23</v>
      </c>
      <c r="G135" s="26" t="str">
        <f t="shared" si="18"/>
        <v>Fri</v>
      </c>
      <c r="H135" s="5" t="s">
        <v>10</v>
      </c>
      <c r="I135" s="42">
        <f>VLOOKUP(H135,TABLES!$A$2:$B$147,2,FALSE)</f>
        <v>4300</v>
      </c>
      <c r="J135" s="42" t="str">
        <f>VLOOKUP(I135,TABLES!$B$2:$C$147,2,FALSE)</f>
        <v>Lloyds Pharmacy Ltd</v>
      </c>
      <c r="K135" s="2" t="s">
        <v>1026</v>
      </c>
      <c r="L135" s="21">
        <v>0.64583333333333337</v>
      </c>
      <c r="M135" s="21">
        <v>0.75</v>
      </c>
      <c r="N135" s="26" t="str">
        <f t="shared" si="19"/>
        <v>2:30</v>
      </c>
      <c r="O135" s="26">
        <f t="shared" si="20"/>
        <v>149.99999999999994</v>
      </c>
      <c r="P135" s="42" t="str">
        <f>VLOOKUP(O135,TABLES!$F$2:$H$8,3)</f>
        <v>1 to 3 hrs</v>
      </c>
      <c r="Q135" s="5" t="s">
        <v>870</v>
      </c>
    </row>
    <row r="136" spans="1:17" x14ac:dyDescent="0.35">
      <c r="A136" s="39" t="s">
        <v>4</v>
      </c>
      <c r="B136" s="14">
        <v>45017</v>
      </c>
      <c r="C136" s="26" t="str">
        <f t="shared" si="14"/>
        <v>Q1-2023</v>
      </c>
      <c r="D136" s="27" t="str">
        <f t="shared" si="15"/>
        <v>2023</v>
      </c>
      <c r="E136" s="26" t="str">
        <f t="shared" si="16"/>
        <v>Q1</v>
      </c>
      <c r="F136" s="25" t="str">
        <f t="shared" si="17"/>
        <v>Apr-23</v>
      </c>
      <c r="G136" s="26" t="str">
        <f t="shared" si="18"/>
        <v>Sat</v>
      </c>
      <c r="H136" s="5" t="s">
        <v>34</v>
      </c>
      <c r="I136" s="42">
        <f>VLOOKUP(H136,TABLES!$A$2:$B$147,2,FALSE)</f>
        <v>4309</v>
      </c>
      <c r="J136" s="42" t="str">
        <f>VLOOKUP(I136,TABLES!$B$2:$C$147,2,FALSE)</f>
        <v>Boots the Chemists Ltd</v>
      </c>
      <c r="K136" s="2" t="s">
        <v>1027</v>
      </c>
      <c r="L136" s="21">
        <v>0.35416666666666669</v>
      </c>
      <c r="M136" s="21">
        <v>0.58333333333333337</v>
      </c>
      <c r="N136" s="26" t="str">
        <f t="shared" si="19"/>
        <v>5:30</v>
      </c>
      <c r="O136" s="26">
        <f t="shared" si="20"/>
        <v>330</v>
      </c>
      <c r="P136" s="42" t="str">
        <f>VLOOKUP(O136,TABLES!$F$2:$H$8,3)</f>
        <v>5 to 7 hrs</v>
      </c>
      <c r="Q136" s="5" t="s">
        <v>875</v>
      </c>
    </row>
    <row r="137" spans="1:17" x14ac:dyDescent="0.35">
      <c r="A137" s="39" t="s">
        <v>4</v>
      </c>
      <c r="B137" s="14">
        <v>45017</v>
      </c>
      <c r="C137" s="26" t="str">
        <f t="shared" si="14"/>
        <v>Q1-2023</v>
      </c>
      <c r="D137" s="27" t="str">
        <f t="shared" si="15"/>
        <v>2023</v>
      </c>
      <c r="E137" s="26" t="str">
        <f t="shared" si="16"/>
        <v>Q1</v>
      </c>
      <c r="F137" s="25" t="str">
        <f t="shared" si="17"/>
        <v>Apr-23</v>
      </c>
      <c r="G137" s="26" t="str">
        <f t="shared" si="18"/>
        <v>Sat</v>
      </c>
      <c r="H137" s="5" t="s">
        <v>554</v>
      </c>
      <c r="I137" s="42">
        <f>VLOOKUP(H137,TABLES!$A$2:$B$147,2,FALSE)</f>
        <v>4256</v>
      </c>
      <c r="J137" s="42" t="str">
        <f>VLOOKUP(I137,TABLES!$B$2:$C$147,2,FALSE)</f>
        <v>Tesco Pharmacy Department</v>
      </c>
      <c r="K137" s="2" t="s">
        <v>1027</v>
      </c>
      <c r="L137" s="21">
        <v>0.70833333333333337</v>
      </c>
      <c r="M137" s="21">
        <v>0.875</v>
      </c>
      <c r="N137" s="26" t="str">
        <f t="shared" si="19"/>
        <v>4:00</v>
      </c>
      <c r="O137" s="26">
        <f t="shared" si="20"/>
        <v>239.99999999999994</v>
      </c>
      <c r="P137" s="42" t="str">
        <f>VLOOKUP(O137,TABLES!$F$2:$H$8,3)</f>
        <v>3 to 5 hrs</v>
      </c>
      <c r="Q137" s="5" t="s">
        <v>870</v>
      </c>
    </row>
    <row r="138" spans="1:17" x14ac:dyDescent="0.35">
      <c r="A138" s="39" t="s">
        <v>4</v>
      </c>
      <c r="B138" s="14">
        <v>45017</v>
      </c>
      <c r="C138" s="26" t="str">
        <f t="shared" si="14"/>
        <v>Q1-2023</v>
      </c>
      <c r="D138" s="27" t="str">
        <f t="shared" si="15"/>
        <v>2023</v>
      </c>
      <c r="E138" s="26" t="str">
        <f t="shared" si="16"/>
        <v>Q1</v>
      </c>
      <c r="F138" s="25" t="str">
        <f t="shared" si="17"/>
        <v>Apr-23</v>
      </c>
      <c r="G138" s="26" t="str">
        <f t="shared" si="18"/>
        <v>Sat</v>
      </c>
      <c r="H138" s="5" t="s">
        <v>5</v>
      </c>
      <c r="I138" s="42">
        <f>VLOOKUP(H138,TABLES!$A$2:$B$147,2,FALSE)</f>
        <v>4043</v>
      </c>
      <c r="J138" s="42" t="str">
        <f>VLOOKUP(I138,TABLES!$B$2:$C$147,2,FALSE)</f>
        <v>Lloyds Pharmacy Ltd</v>
      </c>
      <c r="K138" s="2" t="s">
        <v>1026</v>
      </c>
      <c r="L138" s="21">
        <v>0.375</v>
      </c>
      <c r="M138" s="21">
        <v>0.72916666666666663</v>
      </c>
      <c r="N138" s="26" t="str">
        <f t="shared" si="19"/>
        <v>8:30</v>
      </c>
      <c r="O138" s="26">
        <f t="shared" si="20"/>
        <v>509.99999999999994</v>
      </c>
      <c r="P138" s="42" t="str">
        <f>VLOOKUP(O138,TABLES!$F$2:$H$8,3)</f>
        <v>Over 7 hrs</v>
      </c>
      <c r="Q138" s="5" t="s">
        <v>880</v>
      </c>
    </row>
    <row r="139" spans="1:17" x14ac:dyDescent="0.35">
      <c r="A139" s="39" t="s">
        <v>4</v>
      </c>
      <c r="B139" s="14">
        <v>45019</v>
      </c>
      <c r="C139" s="26" t="str">
        <f t="shared" si="14"/>
        <v>Q1-2023</v>
      </c>
      <c r="D139" s="27" t="str">
        <f t="shared" si="15"/>
        <v>2023</v>
      </c>
      <c r="E139" s="26" t="str">
        <f t="shared" si="16"/>
        <v>Q1</v>
      </c>
      <c r="F139" s="25" t="str">
        <f t="shared" si="17"/>
        <v>Apr-23</v>
      </c>
      <c r="G139" s="26" t="str">
        <f t="shared" si="18"/>
        <v>Mon</v>
      </c>
      <c r="H139" s="5" t="s">
        <v>554</v>
      </c>
      <c r="I139" s="42">
        <f>VLOOKUP(H139,TABLES!$A$2:$B$147,2,FALSE)</f>
        <v>4256</v>
      </c>
      <c r="J139" s="42" t="str">
        <f>VLOOKUP(I139,TABLES!$B$2:$C$147,2,FALSE)</f>
        <v>Tesco Pharmacy Department</v>
      </c>
      <c r="K139" s="2" t="s">
        <v>1027</v>
      </c>
      <c r="L139" s="21">
        <v>0.375</v>
      </c>
      <c r="M139" s="21">
        <v>0.625</v>
      </c>
      <c r="N139" s="26" t="str">
        <f t="shared" si="19"/>
        <v>6:00</v>
      </c>
      <c r="O139" s="26">
        <f t="shared" si="20"/>
        <v>360</v>
      </c>
      <c r="P139" s="42" t="str">
        <f>VLOOKUP(O139,TABLES!$F$2:$H$8,3)</f>
        <v>5 to 7 hrs</v>
      </c>
      <c r="Q139" s="5" t="s">
        <v>870</v>
      </c>
    </row>
    <row r="140" spans="1:17" x14ac:dyDescent="0.35">
      <c r="A140" s="39" t="s">
        <v>4</v>
      </c>
      <c r="B140" s="14">
        <v>45021</v>
      </c>
      <c r="C140" s="26" t="str">
        <f t="shared" si="14"/>
        <v>Q1-2023</v>
      </c>
      <c r="D140" s="27" t="str">
        <f t="shared" si="15"/>
        <v>2023</v>
      </c>
      <c r="E140" s="26" t="str">
        <f t="shared" si="16"/>
        <v>Q1</v>
      </c>
      <c r="F140" s="25" t="str">
        <f t="shared" si="17"/>
        <v>Apr-23</v>
      </c>
      <c r="G140" s="26" t="str">
        <f t="shared" si="18"/>
        <v>Wed</v>
      </c>
      <c r="H140" s="5" t="s">
        <v>554</v>
      </c>
      <c r="I140" s="42">
        <f>VLOOKUP(H140,TABLES!$A$2:$B$147,2,FALSE)</f>
        <v>4256</v>
      </c>
      <c r="J140" s="42" t="str">
        <f>VLOOKUP(I140,TABLES!$B$2:$C$147,2,FALSE)</f>
        <v>Tesco Pharmacy Department</v>
      </c>
      <c r="K140" s="2" t="s">
        <v>1027</v>
      </c>
      <c r="L140" s="21">
        <v>0.625</v>
      </c>
      <c r="M140" s="21">
        <v>0.875</v>
      </c>
      <c r="N140" s="26" t="str">
        <f t="shared" si="19"/>
        <v>6:00</v>
      </c>
      <c r="O140" s="26">
        <f t="shared" si="20"/>
        <v>360</v>
      </c>
      <c r="P140" s="42" t="str">
        <f>VLOOKUP(O140,TABLES!$F$2:$H$8,3)</f>
        <v>5 to 7 hrs</v>
      </c>
      <c r="Q140" s="5" t="s">
        <v>870</v>
      </c>
    </row>
    <row r="141" spans="1:17" x14ac:dyDescent="0.35">
      <c r="A141" s="39" t="s">
        <v>4</v>
      </c>
      <c r="B141" s="14">
        <v>45022</v>
      </c>
      <c r="C141" s="26" t="str">
        <f t="shared" si="14"/>
        <v>Q1-2023</v>
      </c>
      <c r="D141" s="27" t="str">
        <f t="shared" si="15"/>
        <v>2023</v>
      </c>
      <c r="E141" s="26" t="str">
        <f t="shared" si="16"/>
        <v>Q1</v>
      </c>
      <c r="F141" s="25" t="str">
        <f t="shared" si="17"/>
        <v>Apr-23</v>
      </c>
      <c r="G141" s="26" t="str">
        <f t="shared" si="18"/>
        <v>Thu</v>
      </c>
      <c r="H141" s="5" t="s">
        <v>554</v>
      </c>
      <c r="I141" s="42">
        <f>VLOOKUP(H141,TABLES!$A$2:$B$147,2,FALSE)</f>
        <v>4256</v>
      </c>
      <c r="J141" s="42" t="str">
        <f>VLOOKUP(I141,TABLES!$B$2:$C$147,2,FALSE)</f>
        <v>Tesco Pharmacy Department</v>
      </c>
      <c r="K141" s="2" t="s">
        <v>1027</v>
      </c>
      <c r="L141" s="21">
        <v>0.375</v>
      </c>
      <c r="M141" s="21">
        <v>0.875</v>
      </c>
      <c r="N141" s="26" t="str">
        <f t="shared" si="19"/>
        <v>12:00</v>
      </c>
      <c r="O141" s="26">
        <f t="shared" si="20"/>
        <v>720</v>
      </c>
      <c r="P141" s="42" t="str">
        <f>VLOOKUP(O141,TABLES!$F$2:$H$8,3)</f>
        <v>Over 7 hrs</v>
      </c>
      <c r="Q141" s="5" t="s">
        <v>870</v>
      </c>
    </row>
    <row r="142" spans="1:17" x14ac:dyDescent="0.35">
      <c r="A142" s="39" t="s">
        <v>4</v>
      </c>
      <c r="B142" s="14">
        <v>45023</v>
      </c>
      <c r="C142" s="26" t="str">
        <f t="shared" si="14"/>
        <v>Q1-2023</v>
      </c>
      <c r="D142" s="27" t="str">
        <f t="shared" si="15"/>
        <v>2023</v>
      </c>
      <c r="E142" s="26" t="str">
        <f t="shared" si="16"/>
        <v>Q1</v>
      </c>
      <c r="F142" s="25" t="str">
        <f t="shared" si="17"/>
        <v>Apr-23</v>
      </c>
      <c r="G142" s="26" t="str">
        <f t="shared" si="18"/>
        <v>Fri</v>
      </c>
      <c r="H142" s="5" t="s">
        <v>554</v>
      </c>
      <c r="I142" s="42">
        <f>VLOOKUP(H142,TABLES!$A$2:$B$147,2,FALSE)</f>
        <v>4256</v>
      </c>
      <c r="J142" s="42" t="str">
        <f>VLOOKUP(I142,TABLES!$B$2:$C$147,2,FALSE)</f>
        <v>Tesco Pharmacy Department</v>
      </c>
      <c r="K142" s="2" t="s">
        <v>1027</v>
      </c>
      <c r="L142" s="21">
        <v>0.375</v>
      </c>
      <c r="M142" s="21">
        <v>0.54166666666666663</v>
      </c>
      <c r="N142" s="26" t="str">
        <f t="shared" si="19"/>
        <v>4:00</v>
      </c>
      <c r="O142" s="26">
        <f t="shared" si="20"/>
        <v>239.99999999999994</v>
      </c>
      <c r="P142" s="42" t="str">
        <f>VLOOKUP(O142,TABLES!$F$2:$H$8,3)</f>
        <v>3 to 5 hrs</v>
      </c>
      <c r="Q142" s="5" t="s">
        <v>870</v>
      </c>
    </row>
    <row r="143" spans="1:17" x14ac:dyDescent="0.35">
      <c r="A143" s="39" t="s">
        <v>4</v>
      </c>
      <c r="B143" s="14">
        <v>45024</v>
      </c>
      <c r="C143" s="26" t="str">
        <f t="shared" si="14"/>
        <v>Q1-2023</v>
      </c>
      <c r="D143" s="27" t="str">
        <f t="shared" si="15"/>
        <v>2023</v>
      </c>
      <c r="E143" s="26" t="str">
        <f t="shared" si="16"/>
        <v>Q1</v>
      </c>
      <c r="F143" s="25" t="str">
        <f t="shared" si="17"/>
        <v>Apr-23</v>
      </c>
      <c r="G143" s="26" t="str">
        <f t="shared" si="18"/>
        <v>Sat</v>
      </c>
      <c r="H143" s="5" t="s">
        <v>554</v>
      </c>
      <c r="I143" s="42">
        <f>VLOOKUP(H143,TABLES!$A$2:$B$147,2,FALSE)</f>
        <v>4256</v>
      </c>
      <c r="J143" s="42" t="str">
        <f>VLOOKUP(I143,TABLES!$B$2:$C$147,2,FALSE)</f>
        <v>Tesco Pharmacy Department</v>
      </c>
      <c r="K143" s="2" t="s">
        <v>1027</v>
      </c>
      <c r="L143" s="21">
        <v>0.375</v>
      </c>
      <c r="M143" s="21">
        <v>0.875</v>
      </c>
      <c r="N143" s="26" t="str">
        <f t="shared" si="19"/>
        <v>12:00</v>
      </c>
      <c r="O143" s="26">
        <f t="shared" si="20"/>
        <v>720</v>
      </c>
      <c r="P143" s="42" t="str">
        <f>VLOOKUP(O143,TABLES!$F$2:$H$8,3)</f>
        <v>Over 7 hrs</v>
      </c>
      <c r="Q143" s="5" t="s">
        <v>870</v>
      </c>
    </row>
    <row r="144" spans="1:17" x14ac:dyDescent="0.35">
      <c r="A144" s="39" t="s">
        <v>4</v>
      </c>
      <c r="B144" s="14">
        <v>45024</v>
      </c>
      <c r="C144" s="26" t="str">
        <f t="shared" si="14"/>
        <v>Q1-2023</v>
      </c>
      <c r="D144" s="27" t="str">
        <f t="shared" si="15"/>
        <v>2023</v>
      </c>
      <c r="E144" s="26" t="str">
        <f t="shared" si="16"/>
        <v>Q1</v>
      </c>
      <c r="F144" s="25" t="str">
        <f t="shared" si="17"/>
        <v>Apr-23</v>
      </c>
      <c r="G144" s="26" t="str">
        <f t="shared" si="18"/>
        <v>Sat</v>
      </c>
      <c r="H144" s="5" t="s">
        <v>491</v>
      </c>
      <c r="I144" s="42">
        <f>VLOOKUP(H144,TABLES!$A$2:$B$147,2,FALSE)</f>
        <v>4173</v>
      </c>
      <c r="J144" s="42" t="str">
        <f>VLOOKUP(I144,TABLES!$B$2:$C$147,2,FALSE)</f>
        <v>Asda Stores Ltd</v>
      </c>
      <c r="K144" s="2" t="s">
        <v>1026</v>
      </c>
      <c r="L144" s="21">
        <v>0.72916666666666663</v>
      </c>
      <c r="M144" s="21">
        <v>0.83333333333333337</v>
      </c>
      <c r="N144" s="26" t="str">
        <f t="shared" si="19"/>
        <v>2:30</v>
      </c>
      <c r="O144" s="26">
        <f t="shared" si="20"/>
        <v>150.00000000000011</v>
      </c>
      <c r="P144" s="42" t="str">
        <f>VLOOKUP(O144,TABLES!$F$2:$H$8,3)</f>
        <v>1 to 3 hrs</v>
      </c>
      <c r="Q144" s="5" t="s">
        <v>870</v>
      </c>
    </row>
    <row r="145" spans="1:17" x14ac:dyDescent="0.35">
      <c r="A145" s="39" t="s">
        <v>4</v>
      </c>
      <c r="B145" s="14">
        <v>45027</v>
      </c>
      <c r="C145" s="26" t="str">
        <f t="shared" si="14"/>
        <v>Q1-2023</v>
      </c>
      <c r="D145" s="27" t="str">
        <f t="shared" si="15"/>
        <v>2023</v>
      </c>
      <c r="E145" s="26" t="str">
        <f t="shared" si="16"/>
        <v>Q1</v>
      </c>
      <c r="F145" s="25" t="str">
        <f t="shared" si="17"/>
        <v>Apr-23</v>
      </c>
      <c r="G145" s="26" t="str">
        <f t="shared" si="18"/>
        <v>Tue</v>
      </c>
      <c r="H145" s="5" t="s">
        <v>491</v>
      </c>
      <c r="I145" s="42">
        <f>VLOOKUP(H145,TABLES!$A$2:$B$147,2,FALSE)</f>
        <v>4173</v>
      </c>
      <c r="J145" s="42" t="str">
        <f>VLOOKUP(I145,TABLES!$B$2:$C$147,2,FALSE)</f>
        <v>Asda Stores Ltd</v>
      </c>
      <c r="K145" s="2" t="s">
        <v>1026</v>
      </c>
      <c r="L145" s="21">
        <v>0.66666666666666663</v>
      </c>
      <c r="M145" s="21">
        <v>0.875</v>
      </c>
      <c r="N145" s="26" t="str">
        <f t="shared" si="19"/>
        <v>5:00</v>
      </c>
      <c r="O145" s="26">
        <f t="shared" si="20"/>
        <v>300.00000000000006</v>
      </c>
      <c r="P145" s="42" t="str">
        <f>VLOOKUP(O145,TABLES!$F$2:$H$8,3)</f>
        <v>5 to 7 hrs</v>
      </c>
      <c r="Q145" s="5" t="s">
        <v>870</v>
      </c>
    </row>
    <row r="146" spans="1:17" x14ac:dyDescent="0.35">
      <c r="A146" s="39" t="s">
        <v>4</v>
      </c>
      <c r="B146" s="14">
        <v>45031</v>
      </c>
      <c r="C146" s="26" t="str">
        <f t="shared" si="14"/>
        <v>Q1-2023</v>
      </c>
      <c r="D146" s="27" t="str">
        <f t="shared" si="15"/>
        <v>2023</v>
      </c>
      <c r="E146" s="26" t="str">
        <f t="shared" si="16"/>
        <v>Q1</v>
      </c>
      <c r="F146" s="25" t="str">
        <f t="shared" si="17"/>
        <v>Apr-23</v>
      </c>
      <c r="G146" s="26" t="str">
        <f t="shared" si="18"/>
        <v>Sat</v>
      </c>
      <c r="H146" s="5" t="s">
        <v>554</v>
      </c>
      <c r="I146" s="42">
        <f>VLOOKUP(H146,TABLES!$A$2:$B$147,2,FALSE)</f>
        <v>4256</v>
      </c>
      <c r="J146" s="42" t="str">
        <f>VLOOKUP(I146,TABLES!$B$2:$C$147,2,FALSE)</f>
        <v>Tesco Pharmacy Department</v>
      </c>
      <c r="K146" s="2" t="s">
        <v>1027</v>
      </c>
      <c r="L146" s="21">
        <v>0.66666666666666663</v>
      </c>
      <c r="M146" s="21">
        <v>0.875</v>
      </c>
      <c r="N146" s="26" t="str">
        <f t="shared" si="19"/>
        <v>5:00</v>
      </c>
      <c r="O146" s="26">
        <f t="shared" si="20"/>
        <v>300.00000000000006</v>
      </c>
      <c r="P146" s="42" t="str">
        <f>VLOOKUP(O146,TABLES!$F$2:$H$8,3)</f>
        <v>5 to 7 hrs</v>
      </c>
      <c r="Q146" s="5" t="s">
        <v>870</v>
      </c>
    </row>
    <row r="147" spans="1:17" x14ac:dyDescent="0.35">
      <c r="A147" s="39" t="s">
        <v>4</v>
      </c>
      <c r="B147" s="14">
        <v>45031</v>
      </c>
      <c r="C147" s="26" t="str">
        <f t="shared" si="14"/>
        <v>Q1-2023</v>
      </c>
      <c r="D147" s="27" t="str">
        <f t="shared" si="15"/>
        <v>2023</v>
      </c>
      <c r="E147" s="26" t="str">
        <f t="shared" si="16"/>
        <v>Q1</v>
      </c>
      <c r="F147" s="25" t="str">
        <f t="shared" si="17"/>
        <v>Apr-23</v>
      </c>
      <c r="G147" s="26" t="str">
        <f t="shared" si="18"/>
        <v>Sat</v>
      </c>
      <c r="H147" s="5" t="s">
        <v>37</v>
      </c>
      <c r="I147" s="42">
        <f>VLOOKUP(H147,TABLES!$A$2:$B$147,2,FALSE)</f>
        <v>4288</v>
      </c>
      <c r="J147" s="42" t="str">
        <f>VLOOKUP(I147,TABLES!$B$2:$C$147,2,FALSE)</f>
        <v>Asda Stores Ltd</v>
      </c>
      <c r="K147" s="2" t="s">
        <v>1027</v>
      </c>
      <c r="L147" s="21">
        <v>0.64583333333333337</v>
      </c>
      <c r="M147" s="21">
        <v>0.83333333333333337</v>
      </c>
      <c r="N147" s="26" t="str">
        <f t="shared" si="19"/>
        <v>4:30</v>
      </c>
      <c r="O147" s="26">
        <f t="shared" si="20"/>
        <v>270</v>
      </c>
      <c r="P147" s="42" t="str">
        <f>VLOOKUP(O147,TABLES!$F$2:$H$8,3)</f>
        <v>3 to 5 hrs</v>
      </c>
      <c r="Q147" s="5" t="s">
        <v>870</v>
      </c>
    </row>
    <row r="148" spans="1:17" x14ac:dyDescent="0.35">
      <c r="A148" s="39" t="s">
        <v>4</v>
      </c>
      <c r="B148" s="14">
        <v>45031</v>
      </c>
      <c r="C148" s="26" t="str">
        <f t="shared" si="14"/>
        <v>Q1-2023</v>
      </c>
      <c r="D148" s="27" t="str">
        <f t="shared" si="15"/>
        <v>2023</v>
      </c>
      <c r="E148" s="26" t="str">
        <f t="shared" si="16"/>
        <v>Q1</v>
      </c>
      <c r="F148" s="25" t="str">
        <f t="shared" si="17"/>
        <v>Apr-23</v>
      </c>
      <c r="G148" s="26" t="str">
        <f t="shared" si="18"/>
        <v>Sat</v>
      </c>
      <c r="H148" s="5" t="s">
        <v>491</v>
      </c>
      <c r="I148" s="42">
        <f>VLOOKUP(H148,TABLES!$A$2:$B$147,2,FALSE)</f>
        <v>4173</v>
      </c>
      <c r="J148" s="42" t="str">
        <f>VLOOKUP(I148,TABLES!$B$2:$C$147,2,FALSE)</f>
        <v>Asda Stores Ltd</v>
      </c>
      <c r="K148" s="2" t="s">
        <v>1026</v>
      </c>
      <c r="L148" s="21">
        <v>0.66666666666666663</v>
      </c>
      <c r="M148" s="21">
        <v>0.83333333333333337</v>
      </c>
      <c r="N148" s="26" t="str">
        <f t="shared" si="19"/>
        <v>4:00</v>
      </c>
      <c r="O148" s="26">
        <f t="shared" si="20"/>
        <v>240.00000000000011</v>
      </c>
      <c r="P148" s="42" t="str">
        <f>VLOOKUP(O148,TABLES!$F$2:$H$8,3)</f>
        <v>3 to 5 hrs</v>
      </c>
      <c r="Q148" s="5" t="s">
        <v>870</v>
      </c>
    </row>
    <row r="149" spans="1:17" x14ac:dyDescent="0.35">
      <c r="A149" s="39" t="s">
        <v>4</v>
      </c>
      <c r="B149" s="14">
        <v>45038</v>
      </c>
      <c r="C149" s="26" t="str">
        <f t="shared" si="14"/>
        <v>Q1-2023</v>
      </c>
      <c r="D149" s="27" t="str">
        <f t="shared" si="15"/>
        <v>2023</v>
      </c>
      <c r="E149" s="26" t="str">
        <f t="shared" si="16"/>
        <v>Q1</v>
      </c>
      <c r="F149" s="25" t="str">
        <f t="shared" si="17"/>
        <v>Apr-23</v>
      </c>
      <c r="G149" s="26" t="str">
        <f t="shared" si="18"/>
        <v>Sat</v>
      </c>
      <c r="H149" s="5" t="s">
        <v>554</v>
      </c>
      <c r="I149" s="42">
        <f>VLOOKUP(H149,TABLES!$A$2:$B$147,2,FALSE)</f>
        <v>4256</v>
      </c>
      <c r="J149" s="42" t="str">
        <f>VLOOKUP(I149,TABLES!$B$2:$C$147,2,FALSE)</f>
        <v>Tesco Pharmacy Department</v>
      </c>
      <c r="K149" s="2" t="s">
        <v>1027</v>
      </c>
      <c r="L149" s="21">
        <v>0.66666666666666663</v>
      </c>
      <c r="M149" s="21">
        <v>0.875</v>
      </c>
      <c r="N149" s="26" t="str">
        <f t="shared" si="19"/>
        <v>5:00</v>
      </c>
      <c r="O149" s="26">
        <f t="shared" si="20"/>
        <v>300.00000000000006</v>
      </c>
      <c r="P149" s="42" t="str">
        <f>VLOOKUP(O149,TABLES!$F$2:$H$8,3)</f>
        <v>5 to 7 hrs</v>
      </c>
      <c r="Q149" s="5" t="s">
        <v>870</v>
      </c>
    </row>
    <row r="150" spans="1:17" x14ac:dyDescent="0.35">
      <c r="A150" s="39" t="s">
        <v>4</v>
      </c>
      <c r="B150" s="14">
        <v>45041</v>
      </c>
      <c r="C150" s="26" t="str">
        <f t="shared" si="14"/>
        <v>Q1-2023</v>
      </c>
      <c r="D150" s="27" t="str">
        <f t="shared" si="15"/>
        <v>2023</v>
      </c>
      <c r="E150" s="26" t="str">
        <f t="shared" si="16"/>
        <v>Q1</v>
      </c>
      <c r="F150" s="25" t="str">
        <f t="shared" si="17"/>
        <v>Apr-23</v>
      </c>
      <c r="G150" s="26" t="str">
        <f t="shared" si="18"/>
        <v>Tue</v>
      </c>
      <c r="H150" s="5" t="s">
        <v>554</v>
      </c>
      <c r="I150" s="42">
        <f>VLOOKUP(H150,TABLES!$A$2:$B$147,2,FALSE)</f>
        <v>4256</v>
      </c>
      <c r="J150" s="42" t="str">
        <f>VLOOKUP(I150,TABLES!$B$2:$C$147,2,FALSE)</f>
        <v>Tesco Pharmacy Department</v>
      </c>
      <c r="K150" s="2" t="s">
        <v>1027</v>
      </c>
      <c r="L150" s="21">
        <v>0.54166666666666663</v>
      </c>
      <c r="M150" s="21">
        <v>0.75</v>
      </c>
      <c r="N150" s="26" t="str">
        <f t="shared" si="19"/>
        <v>5:00</v>
      </c>
      <c r="O150" s="26">
        <f t="shared" si="20"/>
        <v>300.00000000000006</v>
      </c>
      <c r="P150" s="42" t="str">
        <f>VLOOKUP(O150,TABLES!$F$2:$H$8,3)</f>
        <v>5 to 7 hrs</v>
      </c>
      <c r="Q150" s="5" t="s">
        <v>870</v>
      </c>
    </row>
    <row r="151" spans="1:17" x14ac:dyDescent="0.35">
      <c r="A151" s="39" t="s">
        <v>4</v>
      </c>
      <c r="B151" s="14">
        <v>45043</v>
      </c>
      <c r="C151" s="26" t="str">
        <f t="shared" si="14"/>
        <v>Q1-2023</v>
      </c>
      <c r="D151" s="27" t="str">
        <f t="shared" si="15"/>
        <v>2023</v>
      </c>
      <c r="E151" s="26" t="str">
        <f t="shared" si="16"/>
        <v>Q1</v>
      </c>
      <c r="F151" s="25" t="str">
        <f t="shared" si="17"/>
        <v>Apr-23</v>
      </c>
      <c r="G151" s="26" t="str">
        <f t="shared" si="18"/>
        <v>Thu</v>
      </c>
      <c r="H151" s="5" t="s">
        <v>554</v>
      </c>
      <c r="I151" s="42">
        <f>VLOOKUP(H151,TABLES!$A$2:$B$147,2,FALSE)</f>
        <v>4256</v>
      </c>
      <c r="J151" s="42" t="str">
        <f>VLOOKUP(I151,TABLES!$B$2:$C$147,2,FALSE)</f>
        <v>Tesco Pharmacy Department</v>
      </c>
      <c r="K151" s="2" t="s">
        <v>1027</v>
      </c>
      <c r="L151" s="21">
        <v>0.83333333333333337</v>
      </c>
      <c r="M151" s="21">
        <v>0.875</v>
      </c>
      <c r="N151" s="26" t="str">
        <f t="shared" si="19"/>
        <v>1:00</v>
      </c>
      <c r="O151" s="26">
        <f t="shared" si="20"/>
        <v>59.999999999999943</v>
      </c>
      <c r="P151" s="42" t="str">
        <f>VLOOKUP(O151,TABLES!$F$2:$H$8,3)</f>
        <v>1 to 3 hrs</v>
      </c>
      <c r="Q151" s="5" t="s">
        <v>870</v>
      </c>
    </row>
    <row r="152" spans="1:17" x14ac:dyDescent="0.35">
      <c r="A152" s="39" t="s">
        <v>4</v>
      </c>
      <c r="B152" s="14">
        <v>45045</v>
      </c>
      <c r="C152" s="26" t="str">
        <f t="shared" si="14"/>
        <v>Q1-2023</v>
      </c>
      <c r="D152" s="27" t="str">
        <f t="shared" si="15"/>
        <v>2023</v>
      </c>
      <c r="E152" s="26" t="str">
        <f t="shared" si="16"/>
        <v>Q1</v>
      </c>
      <c r="F152" s="25" t="str">
        <f t="shared" si="17"/>
        <v>Apr-23</v>
      </c>
      <c r="G152" s="26" t="str">
        <f t="shared" si="18"/>
        <v>Sat</v>
      </c>
      <c r="H152" s="5" t="s">
        <v>554</v>
      </c>
      <c r="I152" s="42">
        <f>VLOOKUP(H152,TABLES!$A$2:$B$147,2,FALSE)</f>
        <v>4256</v>
      </c>
      <c r="J152" s="42" t="str">
        <f>VLOOKUP(I152,TABLES!$B$2:$C$147,2,FALSE)</f>
        <v>Tesco Pharmacy Department</v>
      </c>
      <c r="K152" s="2" t="s">
        <v>1027</v>
      </c>
      <c r="L152" s="21">
        <v>0.66666666666666663</v>
      </c>
      <c r="M152" s="21">
        <v>0.875</v>
      </c>
      <c r="N152" s="26" t="str">
        <f t="shared" si="19"/>
        <v>5:00</v>
      </c>
      <c r="O152" s="26">
        <f t="shared" si="20"/>
        <v>300.00000000000006</v>
      </c>
      <c r="P152" s="42" t="str">
        <f>VLOOKUP(O152,TABLES!$F$2:$H$8,3)</f>
        <v>5 to 7 hrs</v>
      </c>
      <c r="Q152" s="5" t="s">
        <v>870</v>
      </c>
    </row>
    <row r="153" spans="1:17" x14ac:dyDescent="0.35">
      <c r="A153" s="39" t="s">
        <v>4</v>
      </c>
      <c r="B153" s="14">
        <v>45047</v>
      </c>
      <c r="C153" s="26" t="str">
        <f t="shared" si="14"/>
        <v>Q1-2023</v>
      </c>
      <c r="D153" s="27" t="str">
        <f t="shared" si="15"/>
        <v>2023</v>
      </c>
      <c r="E153" s="26" t="str">
        <f t="shared" si="16"/>
        <v>Q1</v>
      </c>
      <c r="F153" s="25" t="str">
        <f t="shared" si="17"/>
        <v>May-23</v>
      </c>
      <c r="G153" s="26" t="str">
        <f t="shared" si="18"/>
        <v>Mon</v>
      </c>
      <c r="H153" s="5" t="s">
        <v>312</v>
      </c>
      <c r="I153" s="42">
        <f>VLOOKUP(H153,TABLES!$A$2:$B$147,2,FALSE)</f>
        <v>4103</v>
      </c>
      <c r="J153" s="42" t="str">
        <f>VLOOKUP(I153,TABLES!$B$2:$C$147,2,FALSE)</f>
        <v>Lloyds Pharmacy Ltd</v>
      </c>
      <c r="K153" s="2" t="s">
        <v>1026</v>
      </c>
      <c r="L153" s="21">
        <v>0.33333333333333331</v>
      </c>
      <c r="M153" s="21">
        <v>0.875</v>
      </c>
      <c r="N153" s="26" t="str">
        <f t="shared" si="19"/>
        <v>13:00</v>
      </c>
      <c r="O153" s="26">
        <f t="shared" si="20"/>
        <v>780.00000000000011</v>
      </c>
      <c r="P153" s="42" t="str">
        <f>VLOOKUP(O153,TABLES!$F$2:$H$8,3)</f>
        <v>Over 7 hrs</v>
      </c>
      <c r="Q153" s="5" t="s">
        <v>880</v>
      </c>
    </row>
    <row r="154" spans="1:17" x14ac:dyDescent="0.35">
      <c r="A154" s="39" t="s">
        <v>4</v>
      </c>
      <c r="B154" s="14">
        <v>45048</v>
      </c>
      <c r="C154" s="26" t="str">
        <f t="shared" si="14"/>
        <v>Q1-2023</v>
      </c>
      <c r="D154" s="27" t="str">
        <f t="shared" si="15"/>
        <v>2023</v>
      </c>
      <c r="E154" s="26" t="str">
        <f t="shared" si="16"/>
        <v>Q1</v>
      </c>
      <c r="F154" s="25" t="str">
        <f t="shared" si="17"/>
        <v>May-23</v>
      </c>
      <c r="G154" s="26" t="str">
        <f t="shared" si="18"/>
        <v>Tue</v>
      </c>
      <c r="H154" s="5" t="s">
        <v>312</v>
      </c>
      <c r="I154" s="42">
        <f>VLOOKUP(H154,TABLES!$A$2:$B$147,2,FALSE)</f>
        <v>4103</v>
      </c>
      <c r="J154" s="42" t="str">
        <f>VLOOKUP(I154,TABLES!$B$2:$C$147,2,FALSE)</f>
        <v>Lloyds Pharmacy Ltd</v>
      </c>
      <c r="K154" s="2" t="s">
        <v>1026</v>
      </c>
      <c r="L154" s="21">
        <v>0.33333333333333331</v>
      </c>
      <c r="M154" s="21">
        <v>0.875</v>
      </c>
      <c r="N154" s="26" t="str">
        <f t="shared" si="19"/>
        <v>13:00</v>
      </c>
      <c r="O154" s="26">
        <f t="shared" si="20"/>
        <v>780.00000000000011</v>
      </c>
      <c r="P154" s="42" t="str">
        <f>VLOOKUP(O154,TABLES!$F$2:$H$8,3)</f>
        <v>Over 7 hrs</v>
      </c>
      <c r="Q154" s="5" t="s">
        <v>880</v>
      </c>
    </row>
    <row r="155" spans="1:17" x14ac:dyDescent="0.35">
      <c r="A155" s="39" t="s">
        <v>4</v>
      </c>
      <c r="B155" s="14">
        <v>45049</v>
      </c>
      <c r="C155" s="26" t="str">
        <f t="shared" si="14"/>
        <v>Q1-2023</v>
      </c>
      <c r="D155" s="27" t="str">
        <f t="shared" si="15"/>
        <v>2023</v>
      </c>
      <c r="E155" s="26" t="str">
        <f t="shared" si="16"/>
        <v>Q1</v>
      </c>
      <c r="F155" s="25" t="str">
        <f t="shared" si="17"/>
        <v>May-23</v>
      </c>
      <c r="G155" s="26" t="str">
        <f t="shared" si="18"/>
        <v>Wed</v>
      </c>
      <c r="H155" s="5" t="s">
        <v>312</v>
      </c>
      <c r="I155" s="42">
        <f>VLOOKUP(H155,TABLES!$A$2:$B$147,2,FALSE)</f>
        <v>4103</v>
      </c>
      <c r="J155" s="42" t="str">
        <f>VLOOKUP(I155,TABLES!$B$2:$C$147,2,FALSE)</f>
        <v>Lloyds Pharmacy Ltd</v>
      </c>
      <c r="K155" s="2" t="s">
        <v>1027</v>
      </c>
      <c r="L155" s="21">
        <v>0.33333333333333331</v>
      </c>
      <c r="M155" s="21">
        <v>0.375</v>
      </c>
      <c r="N155" s="26" t="str">
        <f t="shared" si="19"/>
        <v>1:00</v>
      </c>
      <c r="O155" s="26">
        <f t="shared" si="20"/>
        <v>60.000000000000028</v>
      </c>
      <c r="P155" s="42" t="str">
        <f>VLOOKUP(O155,TABLES!$F$2:$H$8,3)</f>
        <v>1 to 3 hrs</v>
      </c>
      <c r="Q155" s="5" t="s">
        <v>870</v>
      </c>
    </row>
    <row r="156" spans="1:17" x14ac:dyDescent="0.35">
      <c r="A156" s="39" t="s">
        <v>4</v>
      </c>
      <c r="B156" s="14">
        <v>45049</v>
      </c>
      <c r="C156" s="26" t="str">
        <f t="shared" si="14"/>
        <v>Q1-2023</v>
      </c>
      <c r="D156" s="27" t="str">
        <f t="shared" si="15"/>
        <v>2023</v>
      </c>
      <c r="E156" s="26" t="str">
        <f t="shared" si="16"/>
        <v>Q1</v>
      </c>
      <c r="F156" s="25" t="str">
        <f t="shared" si="17"/>
        <v>May-23</v>
      </c>
      <c r="G156" s="26" t="str">
        <f t="shared" si="18"/>
        <v>Wed</v>
      </c>
      <c r="H156" s="5" t="s">
        <v>312</v>
      </c>
      <c r="I156" s="42">
        <f>VLOOKUP(H156,TABLES!$A$2:$B$147,2,FALSE)</f>
        <v>4103</v>
      </c>
      <c r="J156" s="42" t="str">
        <f>VLOOKUP(I156,TABLES!$B$2:$C$147,2,FALSE)</f>
        <v>Lloyds Pharmacy Ltd</v>
      </c>
      <c r="K156" s="2" t="s">
        <v>1027</v>
      </c>
      <c r="L156" s="21">
        <v>0.625</v>
      </c>
      <c r="M156" s="21">
        <v>0.875</v>
      </c>
      <c r="N156" s="26" t="str">
        <f t="shared" si="19"/>
        <v>6:00</v>
      </c>
      <c r="O156" s="26">
        <f t="shared" si="20"/>
        <v>360</v>
      </c>
      <c r="P156" s="42" t="str">
        <f>VLOOKUP(O156,TABLES!$F$2:$H$8,3)</f>
        <v>5 to 7 hrs</v>
      </c>
      <c r="Q156" s="5" t="s">
        <v>870</v>
      </c>
    </row>
    <row r="157" spans="1:17" x14ac:dyDescent="0.35">
      <c r="A157" s="39" t="s">
        <v>4</v>
      </c>
      <c r="B157" s="14">
        <v>45050</v>
      </c>
      <c r="C157" s="26" t="str">
        <f t="shared" si="14"/>
        <v>Q1-2023</v>
      </c>
      <c r="D157" s="27" t="str">
        <f t="shared" si="15"/>
        <v>2023</v>
      </c>
      <c r="E157" s="26" t="str">
        <f t="shared" si="16"/>
        <v>Q1</v>
      </c>
      <c r="F157" s="25" t="str">
        <f t="shared" si="17"/>
        <v>May-23</v>
      </c>
      <c r="G157" s="26" t="str">
        <f t="shared" si="18"/>
        <v>Thu</v>
      </c>
      <c r="H157" s="5" t="s">
        <v>312</v>
      </c>
      <c r="I157" s="42">
        <f>VLOOKUP(H157,TABLES!$A$2:$B$147,2,FALSE)</f>
        <v>4103</v>
      </c>
      <c r="J157" s="42" t="str">
        <f>VLOOKUP(I157,TABLES!$B$2:$C$147,2,FALSE)</f>
        <v>Lloyds Pharmacy Ltd</v>
      </c>
      <c r="K157" s="2" t="s">
        <v>1027</v>
      </c>
      <c r="L157" s="21">
        <v>0.33333333333333331</v>
      </c>
      <c r="M157" s="21">
        <v>0.375</v>
      </c>
      <c r="N157" s="26" t="str">
        <f t="shared" si="19"/>
        <v>1:00</v>
      </c>
      <c r="O157" s="26">
        <f t="shared" si="20"/>
        <v>60.000000000000028</v>
      </c>
      <c r="P157" s="42" t="str">
        <f>VLOOKUP(O157,TABLES!$F$2:$H$8,3)</f>
        <v>1 to 3 hrs</v>
      </c>
      <c r="Q157" s="5" t="s">
        <v>870</v>
      </c>
    </row>
    <row r="158" spans="1:17" x14ac:dyDescent="0.35">
      <c r="A158" s="39" t="s">
        <v>4</v>
      </c>
      <c r="B158" s="14">
        <v>45050</v>
      </c>
      <c r="C158" s="26" t="str">
        <f t="shared" si="14"/>
        <v>Q1-2023</v>
      </c>
      <c r="D158" s="27" t="str">
        <f t="shared" si="15"/>
        <v>2023</v>
      </c>
      <c r="E158" s="26" t="str">
        <f t="shared" si="16"/>
        <v>Q1</v>
      </c>
      <c r="F158" s="25" t="str">
        <f t="shared" si="17"/>
        <v>May-23</v>
      </c>
      <c r="G158" s="26" t="str">
        <f t="shared" si="18"/>
        <v>Thu</v>
      </c>
      <c r="H158" s="5" t="s">
        <v>312</v>
      </c>
      <c r="I158" s="42">
        <f>VLOOKUP(H158,TABLES!$A$2:$B$147,2,FALSE)</f>
        <v>4103</v>
      </c>
      <c r="J158" s="42" t="str">
        <f>VLOOKUP(I158,TABLES!$B$2:$C$147,2,FALSE)</f>
        <v>Lloyds Pharmacy Ltd</v>
      </c>
      <c r="K158" s="2" t="s">
        <v>1027</v>
      </c>
      <c r="L158" s="21">
        <v>0.58333333333333337</v>
      </c>
      <c r="M158" s="21">
        <v>0.875</v>
      </c>
      <c r="N158" s="26" t="str">
        <f t="shared" si="19"/>
        <v>7:00</v>
      </c>
      <c r="O158" s="26">
        <f t="shared" si="20"/>
        <v>419.99999999999994</v>
      </c>
      <c r="P158" s="42" t="str">
        <f>VLOOKUP(O158,TABLES!$F$2:$H$8,3)</f>
        <v>5 to 7 hrs</v>
      </c>
      <c r="Q158" s="5" t="s">
        <v>870</v>
      </c>
    </row>
    <row r="159" spans="1:17" x14ac:dyDescent="0.35">
      <c r="A159" s="39" t="s">
        <v>4</v>
      </c>
      <c r="B159" s="14">
        <v>45051</v>
      </c>
      <c r="C159" s="26" t="str">
        <f t="shared" si="14"/>
        <v>Q1-2023</v>
      </c>
      <c r="D159" s="27" t="str">
        <f t="shared" si="15"/>
        <v>2023</v>
      </c>
      <c r="E159" s="26" t="str">
        <f t="shared" si="16"/>
        <v>Q1</v>
      </c>
      <c r="F159" s="25" t="str">
        <f t="shared" si="17"/>
        <v>May-23</v>
      </c>
      <c r="G159" s="26" t="str">
        <f t="shared" si="18"/>
        <v>Fri</v>
      </c>
      <c r="H159" s="5" t="s">
        <v>312</v>
      </c>
      <c r="I159" s="42">
        <f>VLOOKUP(H159,TABLES!$A$2:$B$147,2,FALSE)</f>
        <v>4103</v>
      </c>
      <c r="J159" s="42" t="str">
        <f>VLOOKUP(I159,TABLES!$B$2:$C$147,2,FALSE)</f>
        <v>Lloyds Pharmacy Ltd</v>
      </c>
      <c r="K159" s="2" t="s">
        <v>1027</v>
      </c>
      <c r="L159" s="21">
        <v>0.33333333333333331</v>
      </c>
      <c r="M159" s="21">
        <v>0.375</v>
      </c>
      <c r="N159" s="26" t="str">
        <f t="shared" si="19"/>
        <v>1:00</v>
      </c>
      <c r="O159" s="26">
        <f t="shared" si="20"/>
        <v>60.000000000000028</v>
      </c>
      <c r="P159" s="42" t="str">
        <f>VLOOKUP(O159,TABLES!$F$2:$H$8,3)</f>
        <v>1 to 3 hrs</v>
      </c>
      <c r="Q159" s="5" t="s">
        <v>870</v>
      </c>
    </row>
    <row r="160" spans="1:17" x14ac:dyDescent="0.35">
      <c r="A160" s="39" t="s">
        <v>4</v>
      </c>
      <c r="B160" s="14">
        <v>45051</v>
      </c>
      <c r="C160" s="26" t="str">
        <f t="shared" si="14"/>
        <v>Q1-2023</v>
      </c>
      <c r="D160" s="27" t="str">
        <f t="shared" si="15"/>
        <v>2023</v>
      </c>
      <c r="E160" s="26" t="str">
        <f t="shared" si="16"/>
        <v>Q1</v>
      </c>
      <c r="F160" s="25" t="str">
        <f t="shared" si="17"/>
        <v>May-23</v>
      </c>
      <c r="G160" s="26" t="str">
        <f t="shared" si="18"/>
        <v>Fri</v>
      </c>
      <c r="H160" s="5" t="s">
        <v>312</v>
      </c>
      <c r="I160" s="42">
        <f>VLOOKUP(H160,TABLES!$A$2:$B$147,2,FALSE)</f>
        <v>4103</v>
      </c>
      <c r="J160" s="42" t="str">
        <f>VLOOKUP(I160,TABLES!$B$2:$C$147,2,FALSE)</f>
        <v>Lloyds Pharmacy Ltd</v>
      </c>
      <c r="K160" s="2" t="s">
        <v>1027</v>
      </c>
      <c r="L160" s="21">
        <v>0.66666666666666663</v>
      </c>
      <c r="M160" s="21">
        <v>0.875</v>
      </c>
      <c r="N160" s="26" t="str">
        <f t="shared" si="19"/>
        <v>5:00</v>
      </c>
      <c r="O160" s="26">
        <f t="shared" si="20"/>
        <v>300.00000000000006</v>
      </c>
      <c r="P160" s="42" t="str">
        <f>VLOOKUP(O160,TABLES!$F$2:$H$8,3)</f>
        <v>5 to 7 hrs</v>
      </c>
      <c r="Q160" s="5" t="s">
        <v>870</v>
      </c>
    </row>
    <row r="161" spans="1:17" x14ac:dyDescent="0.35">
      <c r="A161" s="39" t="s">
        <v>4</v>
      </c>
      <c r="B161" s="14">
        <v>45052</v>
      </c>
      <c r="C161" s="26" t="str">
        <f t="shared" si="14"/>
        <v>Q1-2023</v>
      </c>
      <c r="D161" s="27" t="str">
        <f t="shared" si="15"/>
        <v>2023</v>
      </c>
      <c r="E161" s="26" t="str">
        <f t="shared" si="16"/>
        <v>Q1</v>
      </c>
      <c r="F161" s="25" t="str">
        <f t="shared" si="17"/>
        <v>May-23</v>
      </c>
      <c r="G161" s="26" t="str">
        <f t="shared" si="18"/>
        <v>Sat</v>
      </c>
      <c r="H161" s="5" t="s">
        <v>312</v>
      </c>
      <c r="I161" s="42">
        <f>VLOOKUP(H161,TABLES!$A$2:$B$147,2,FALSE)</f>
        <v>4103</v>
      </c>
      <c r="J161" s="42" t="str">
        <f>VLOOKUP(I161,TABLES!$B$2:$C$147,2,FALSE)</f>
        <v>Lloyds Pharmacy Ltd</v>
      </c>
      <c r="K161" s="2" t="s">
        <v>1027</v>
      </c>
      <c r="L161" s="21">
        <v>0.33333333333333331</v>
      </c>
      <c r="M161" s="21">
        <v>0.375</v>
      </c>
      <c r="N161" s="26" t="str">
        <f t="shared" si="19"/>
        <v>1:00</v>
      </c>
      <c r="O161" s="26">
        <f t="shared" si="20"/>
        <v>60.000000000000028</v>
      </c>
      <c r="P161" s="42" t="str">
        <f>VLOOKUP(O161,TABLES!$F$2:$H$8,3)</f>
        <v>1 to 3 hrs</v>
      </c>
      <c r="Q161" s="5" t="s">
        <v>870</v>
      </c>
    </row>
    <row r="162" spans="1:17" x14ac:dyDescent="0.35">
      <c r="A162" s="39" t="s">
        <v>4</v>
      </c>
      <c r="B162" s="14">
        <v>45052</v>
      </c>
      <c r="C162" s="26" t="str">
        <f t="shared" si="14"/>
        <v>Q1-2023</v>
      </c>
      <c r="D162" s="27" t="str">
        <f t="shared" si="15"/>
        <v>2023</v>
      </c>
      <c r="E162" s="26" t="str">
        <f t="shared" si="16"/>
        <v>Q1</v>
      </c>
      <c r="F162" s="25" t="str">
        <f t="shared" si="17"/>
        <v>May-23</v>
      </c>
      <c r="G162" s="26" t="str">
        <f t="shared" si="18"/>
        <v>Sat</v>
      </c>
      <c r="H162" s="5" t="s">
        <v>312</v>
      </c>
      <c r="I162" s="42">
        <f>VLOOKUP(H162,TABLES!$A$2:$B$147,2,FALSE)</f>
        <v>4103</v>
      </c>
      <c r="J162" s="42" t="str">
        <f>VLOOKUP(I162,TABLES!$B$2:$C$147,2,FALSE)</f>
        <v>Lloyds Pharmacy Ltd</v>
      </c>
      <c r="K162" s="2" t="s">
        <v>1027</v>
      </c>
      <c r="L162" s="21">
        <v>0.75</v>
      </c>
      <c r="M162" s="21">
        <v>0.79166666666666663</v>
      </c>
      <c r="N162" s="26" t="str">
        <f t="shared" si="19"/>
        <v>1:00</v>
      </c>
      <c r="O162" s="26">
        <f t="shared" si="20"/>
        <v>59.999999999999943</v>
      </c>
      <c r="P162" s="42" t="str">
        <f>VLOOKUP(O162,TABLES!$F$2:$H$8,3)</f>
        <v>1 to 3 hrs</v>
      </c>
      <c r="Q162" s="5" t="s">
        <v>870</v>
      </c>
    </row>
    <row r="163" spans="1:17" x14ac:dyDescent="0.35">
      <c r="A163" s="39" t="s">
        <v>4</v>
      </c>
      <c r="B163" s="14">
        <v>45052</v>
      </c>
      <c r="C163" s="26" t="str">
        <f t="shared" si="14"/>
        <v>Q1-2023</v>
      </c>
      <c r="D163" s="27" t="str">
        <f t="shared" si="15"/>
        <v>2023</v>
      </c>
      <c r="E163" s="26" t="str">
        <f t="shared" si="16"/>
        <v>Q1</v>
      </c>
      <c r="F163" s="25" t="str">
        <f t="shared" si="17"/>
        <v>May-23</v>
      </c>
      <c r="G163" s="26" t="str">
        <f t="shared" si="18"/>
        <v>Sat</v>
      </c>
      <c r="H163" s="5" t="s">
        <v>554</v>
      </c>
      <c r="I163" s="42">
        <f>VLOOKUP(H163,TABLES!$A$2:$B$147,2,FALSE)</f>
        <v>4256</v>
      </c>
      <c r="J163" s="42" t="str">
        <f>VLOOKUP(I163,TABLES!$B$2:$C$147,2,FALSE)</f>
        <v>Tesco Pharmacy Department</v>
      </c>
      <c r="K163" s="2" t="s">
        <v>1027</v>
      </c>
      <c r="L163" s="21">
        <v>0.375</v>
      </c>
      <c r="M163" s="21">
        <v>0.875</v>
      </c>
      <c r="N163" s="26" t="str">
        <f t="shared" si="19"/>
        <v>12:00</v>
      </c>
      <c r="O163" s="26">
        <f t="shared" si="20"/>
        <v>720</v>
      </c>
      <c r="P163" s="42" t="str">
        <f>VLOOKUP(O163,TABLES!$F$2:$H$8,3)</f>
        <v>Over 7 hrs</v>
      </c>
      <c r="Q163" s="5" t="s">
        <v>870</v>
      </c>
    </row>
    <row r="164" spans="1:17" x14ac:dyDescent="0.35">
      <c r="A164" s="39" t="s">
        <v>4</v>
      </c>
      <c r="B164" s="14">
        <v>45052</v>
      </c>
      <c r="C164" s="26" t="str">
        <f t="shared" si="14"/>
        <v>Q1-2023</v>
      </c>
      <c r="D164" s="27" t="str">
        <f t="shared" si="15"/>
        <v>2023</v>
      </c>
      <c r="E164" s="26" t="str">
        <f t="shared" si="16"/>
        <v>Q1</v>
      </c>
      <c r="F164" s="25" t="str">
        <f t="shared" si="17"/>
        <v>May-23</v>
      </c>
      <c r="G164" s="26" t="str">
        <f t="shared" si="18"/>
        <v>Sat</v>
      </c>
      <c r="H164" s="5" t="s">
        <v>491</v>
      </c>
      <c r="I164" s="42">
        <f>VLOOKUP(H164,TABLES!$A$2:$B$147,2,FALSE)</f>
        <v>4173</v>
      </c>
      <c r="J164" s="42" t="str">
        <f>VLOOKUP(I164,TABLES!$B$2:$C$147,2,FALSE)</f>
        <v>Asda Stores Ltd</v>
      </c>
      <c r="K164" s="2" t="s">
        <v>1027</v>
      </c>
      <c r="L164" s="21">
        <v>0.375</v>
      </c>
      <c r="M164" s="21">
        <v>0.83333333333333337</v>
      </c>
      <c r="N164" s="26" t="str">
        <f t="shared" si="19"/>
        <v>11:00</v>
      </c>
      <c r="O164" s="26">
        <f t="shared" si="20"/>
        <v>660</v>
      </c>
      <c r="P164" s="42" t="str">
        <f>VLOOKUP(O164,TABLES!$F$2:$H$8,3)</f>
        <v>Over 7 hrs</v>
      </c>
      <c r="Q164" s="5" t="s">
        <v>870</v>
      </c>
    </row>
    <row r="165" spans="1:17" x14ac:dyDescent="0.35">
      <c r="A165" s="39" t="s">
        <v>4</v>
      </c>
      <c r="B165" s="14">
        <v>45053</v>
      </c>
      <c r="C165" s="26" t="str">
        <f t="shared" si="14"/>
        <v>Q1-2023</v>
      </c>
      <c r="D165" s="27" t="str">
        <f t="shared" si="15"/>
        <v>2023</v>
      </c>
      <c r="E165" s="26" t="str">
        <f t="shared" si="16"/>
        <v>Q1</v>
      </c>
      <c r="F165" s="25" t="str">
        <f t="shared" si="17"/>
        <v>May-23</v>
      </c>
      <c r="G165" s="26" t="str">
        <f t="shared" si="18"/>
        <v>Sun</v>
      </c>
      <c r="H165" s="5" t="s">
        <v>312</v>
      </c>
      <c r="I165" s="42">
        <f>VLOOKUP(H165,TABLES!$A$2:$B$147,2,FALSE)</f>
        <v>4103</v>
      </c>
      <c r="J165" s="42" t="str">
        <f>VLOOKUP(I165,TABLES!$B$2:$C$147,2,FALSE)</f>
        <v>Lloyds Pharmacy Ltd</v>
      </c>
      <c r="K165" s="2" t="s">
        <v>1027</v>
      </c>
      <c r="L165" s="21">
        <v>0.66666666666666663</v>
      </c>
      <c r="M165" s="21">
        <v>0.75</v>
      </c>
      <c r="N165" s="26" t="str">
        <f t="shared" si="19"/>
        <v>2:00</v>
      </c>
      <c r="O165" s="26">
        <f t="shared" si="20"/>
        <v>120.00000000000006</v>
      </c>
      <c r="P165" s="42" t="str">
        <f>VLOOKUP(O165,TABLES!$F$2:$H$8,3)</f>
        <v>1 to 3 hrs</v>
      </c>
      <c r="Q165" s="5" t="s">
        <v>870</v>
      </c>
    </row>
    <row r="166" spans="1:17" x14ac:dyDescent="0.35">
      <c r="A166" s="39" t="s">
        <v>4</v>
      </c>
      <c r="B166" s="14">
        <v>45054</v>
      </c>
      <c r="C166" s="26" t="str">
        <f t="shared" si="14"/>
        <v>Q1-2023</v>
      </c>
      <c r="D166" s="27" t="str">
        <f t="shared" si="15"/>
        <v>2023</v>
      </c>
      <c r="E166" s="26" t="str">
        <f t="shared" si="16"/>
        <v>Q1</v>
      </c>
      <c r="F166" s="25" t="str">
        <f t="shared" si="17"/>
        <v>May-23</v>
      </c>
      <c r="G166" s="26" t="str">
        <f t="shared" si="18"/>
        <v>Mon</v>
      </c>
      <c r="H166" s="5" t="s">
        <v>486</v>
      </c>
      <c r="I166" s="42">
        <f>VLOOKUP(H166,TABLES!$A$2:$B$147,2,FALSE)</f>
        <v>4170</v>
      </c>
      <c r="J166" s="42" t="str">
        <f>VLOOKUP(I166,TABLES!$B$2:$C$147,2,FALSE)</f>
        <v>Charles Michie</v>
      </c>
      <c r="K166" s="2" t="s">
        <v>1026</v>
      </c>
      <c r="L166" s="21">
        <v>0.375</v>
      </c>
      <c r="M166" s="21">
        <v>0.72916666666666663</v>
      </c>
      <c r="N166" s="26" t="str">
        <f t="shared" si="19"/>
        <v>8:30</v>
      </c>
      <c r="O166" s="26">
        <f t="shared" si="20"/>
        <v>509.99999999999994</v>
      </c>
      <c r="P166" s="42" t="str">
        <f>VLOOKUP(O166,TABLES!$F$2:$H$8,3)</f>
        <v>Over 7 hrs</v>
      </c>
      <c r="Q166" s="5" t="s">
        <v>869</v>
      </c>
    </row>
    <row r="167" spans="1:17" x14ac:dyDescent="0.35">
      <c r="A167" s="39" t="s">
        <v>4</v>
      </c>
      <c r="B167" s="14">
        <v>45056</v>
      </c>
      <c r="C167" s="26" t="str">
        <f t="shared" si="14"/>
        <v>Q1-2023</v>
      </c>
      <c r="D167" s="27" t="str">
        <f t="shared" si="15"/>
        <v>2023</v>
      </c>
      <c r="E167" s="26" t="str">
        <f t="shared" si="16"/>
        <v>Q1</v>
      </c>
      <c r="F167" s="25" t="str">
        <f t="shared" si="17"/>
        <v>May-23</v>
      </c>
      <c r="G167" s="26" t="str">
        <f t="shared" si="18"/>
        <v>Wed</v>
      </c>
      <c r="H167" s="5" t="s">
        <v>286</v>
      </c>
      <c r="I167" s="42">
        <f>VLOOKUP(H167,TABLES!$A$2:$B$147,2,FALSE)</f>
        <v>4090</v>
      </c>
      <c r="J167" s="42" t="str">
        <f>VLOOKUP(I167,TABLES!$B$2:$C$147,2,FALSE)</f>
        <v>Clear Pharmacy</v>
      </c>
      <c r="K167" s="2" t="s">
        <v>1027</v>
      </c>
      <c r="L167" s="21">
        <v>0.54166666666666663</v>
      </c>
      <c r="M167" s="21">
        <v>0.57638888888888895</v>
      </c>
      <c r="N167" s="26" t="str">
        <f t="shared" si="19"/>
        <v>0:50</v>
      </c>
      <c r="O167" s="26">
        <f t="shared" si="20"/>
        <v>50.000000000000142</v>
      </c>
      <c r="P167" s="42" t="str">
        <f>VLOOKUP(O167,TABLES!$F$2:$H$8,3)</f>
        <v>1 to 3 hrs</v>
      </c>
      <c r="Q167" s="5" t="s">
        <v>880</v>
      </c>
    </row>
    <row r="168" spans="1:17" x14ac:dyDescent="0.35">
      <c r="A168" s="39" t="s">
        <v>4</v>
      </c>
      <c r="B168" s="14">
        <v>45056</v>
      </c>
      <c r="C168" s="26" t="str">
        <f t="shared" si="14"/>
        <v>Q1-2023</v>
      </c>
      <c r="D168" s="27" t="str">
        <f t="shared" si="15"/>
        <v>2023</v>
      </c>
      <c r="E168" s="26" t="str">
        <f t="shared" si="16"/>
        <v>Q1</v>
      </c>
      <c r="F168" s="25" t="str">
        <f t="shared" si="17"/>
        <v>May-23</v>
      </c>
      <c r="G168" s="26" t="str">
        <f t="shared" si="18"/>
        <v>Wed</v>
      </c>
      <c r="H168" s="5" t="s">
        <v>698</v>
      </c>
      <c r="I168" s="42">
        <f>VLOOKUP(H168,TABLES!$A$2:$B$147,2,FALSE)</f>
        <v>4320</v>
      </c>
      <c r="J168" s="42" t="str">
        <f>VLOOKUP(I168,TABLES!$B$2:$C$147,2,FALSE)</f>
        <v>L Rowland &amp; Co (Retail) Ltd</v>
      </c>
      <c r="K168" s="2" t="s">
        <v>1026</v>
      </c>
      <c r="L168" s="21">
        <v>0.36458333333333331</v>
      </c>
      <c r="M168" s="21">
        <v>0.39583333333333331</v>
      </c>
      <c r="N168" s="26" t="str">
        <f t="shared" si="19"/>
        <v>0:45</v>
      </c>
      <c r="O168" s="26">
        <f t="shared" si="20"/>
        <v>45</v>
      </c>
      <c r="P168" s="42" t="str">
        <f>VLOOKUP(O168,TABLES!$F$2:$H$8,3)</f>
        <v>1 to 3 hrs</v>
      </c>
      <c r="Q168" s="5" t="s">
        <v>878</v>
      </c>
    </row>
    <row r="169" spans="1:17" x14ac:dyDescent="0.35">
      <c r="A169" s="39" t="s">
        <v>4</v>
      </c>
      <c r="B169" s="14">
        <v>45057</v>
      </c>
      <c r="C169" s="26" t="str">
        <f t="shared" si="14"/>
        <v>Q1-2023</v>
      </c>
      <c r="D169" s="27" t="str">
        <f t="shared" si="15"/>
        <v>2023</v>
      </c>
      <c r="E169" s="26" t="str">
        <f t="shared" si="16"/>
        <v>Q1</v>
      </c>
      <c r="F169" s="25" t="str">
        <f t="shared" si="17"/>
        <v>May-23</v>
      </c>
      <c r="G169" s="26" t="str">
        <f t="shared" si="18"/>
        <v>Thu</v>
      </c>
      <c r="H169" s="5" t="s">
        <v>35</v>
      </c>
      <c r="I169" s="42">
        <f>VLOOKUP(H169,TABLES!$A$2:$B$147,2,FALSE)</f>
        <v>4087</v>
      </c>
      <c r="J169" s="42" t="str">
        <f>VLOOKUP(I169,TABLES!$B$2:$C$147,2,FALSE)</f>
        <v>Boots the Chemists Ltd</v>
      </c>
      <c r="K169" s="2" t="s">
        <v>1027</v>
      </c>
      <c r="L169" s="21">
        <v>0.375</v>
      </c>
      <c r="M169" s="21">
        <v>0.45833333333333331</v>
      </c>
      <c r="N169" s="26" t="str">
        <f t="shared" si="19"/>
        <v>2:00</v>
      </c>
      <c r="O169" s="26">
        <f t="shared" si="20"/>
        <v>119.99999999999997</v>
      </c>
      <c r="P169" s="42" t="str">
        <f>VLOOKUP(O169,TABLES!$F$2:$H$8,3)</f>
        <v>1 to 3 hrs</v>
      </c>
      <c r="Q169" s="5" t="s">
        <v>869</v>
      </c>
    </row>
    <row r="170" spans="1:17" x14ac:dyDescent="0.35">
      <c r="A170" s="39" t="s">
        <v>4</v>
      </c>
      <c r="B170" s="14">
        <v>45058</v>
      </c>
      <c r="C170" s="26" t="str">
        <f t="shared" si="14"/>
        <v>Q1-2023</v>
      </c>
      <c r="D170" s="27" t="str">
        <f t="shared" si="15"/>
        <v>2023</v>
      </c>
      <c r="E170" s="26" t="str">
        <f t="shared" si="16"/>
        <v>Q1</v>
      </c>
      <c r="F170" s="25" t="str">
        <f t="shared" si="17"/>
        <v>May-23</v>
      </c>
      <c r="G170" s="26" t="str">
        <f t="shared" si="18"/>
        <v>Fri</v>
      </c>
      <c r="H170" s="5" t="s">
        <v>554</v>
      </c>
      <c r="I170" s="42">
        <f>VLOOKUP(H170,TABLES!$A$2:$B$147,2,FALSE)</f>
        <v>4256</v>
      </c>
      <c r="J170" s="42" t="str">
        <f>VLOOKUP(I170,TABLES!$B$2:$C$147,2,FALSE)</f>
        <v>Tesco Pharmacy Department</v>
      </c>
      <c r="K170" s="2" t="s">
        <v>1027</v>
      </c>
      <c r="L170" s="21">
        <v>0.64583333333333337</v>
      </c>
      <c r="M170" s="21">
        <v>0.77083333333333337</v>
      </c>
      <c r="N170" s="26" t="str">
        <f t="shared" si="19"/>
        <v>3:00</v>
      </c>
      <c r="O170" s="26">
        <f t="shared" si="20"/>
        <v>180</v>
      </c>
      <c r="P170" s="42" t="str">
        <f>VLOOKUP(O170,TABLES!$F$2:$H$8,3)</f>
        <v>3 to 5 hrs</v>
      </c>
      <c r="Q170" s="5" t="s">
        <v>870</v>
      </c>
    </row>
    <row r="171" spans="1:17" x14ac:dyDescent="0.35">
      <c r="A171" s="39" t="s">
        <v>4</v>
      </c>
      <c r="B171" s="14">
        <v>45058</v>
      </c>
      <c r="C171" s="26" t="str">
        <f t="shared" si="14"/>
        <v>Q1-2023</v>
      </c>
      <c r="D171" s="27" t="str">
        <f t="shared" si="15"/>
        <v>2023</v>
      </c>
      <c r="E171" s="26" t="str">
        <f t="shared" si="16"/>
        <v>Q1</v>
      </c>
      <c r="F171" s="25" t="str">
        <f t="shared" si="17"/>
        <v>May-23</v>
      </c>
      <c r="G171" s="26" t="str">
        <f t="shared" si="18"/>
        <v>Fri</v>
      </c>
      <c r="H171" s="5" t="s">
        <v>35</v>
      </c>
      <c r="I171" s="42">
        <f>VLOOKUP(H171,TABLES!$A$2:$B$147,2,FALSE)</f>
        <v>4087</v>
      </c>
      <c r="J171" s="42" t="str">
        <f>VLOOKUP(I171,TABLES!$B$2:$C$147,2,FALSE)</f>
        <v>Boots the Chemists Ltd</v>
      </c>
      <c r="K171" s="2" t="s">
        <v>1027</v>
      </c>
      <c r="L171" s="21">
        <v>0.375</v>
      </c>
      <c r="M171" s="21">
        <v>0.58333333333333337</v>
      </c>
      <c r="N171" s="26" t="str">
        <f t="shared" si="19"/>
        <v>5:00</v>
      </c>
      <c r="O171" s="26">
        <f t="shared" si="20"/>
        <v>300.00000000000006</v>
      </c>
      <c r="P171" s="42" t="str">
        <f>VLOOKUP(O171,TABLES!$F$2:$H$8,3)</f>
        <v>5 to 7 hrs</v>
      </c>
      <c r="Q171" s="5" t="s">
        <v>874</v>
      </c>
    </row>
    <row r="172" spans="1:17" x14ac:dyDescent="0.35">
      <c r="A172" s="39" t="s">
        <v>4</v>
      </c>
      <c r="B172" s="14">
        <v>45059</v>
      </c>
      <c r="C172" s="26" t="str">
        <f t="shared" si="14"/>
        <v>Q1-2023</v>
      </c>
      <c r="D172" s="27" t="str">
        <f t="shared" si="15"/>
        <v>2023</v>
      </c>
      <c r="E172" s="26" t="str">
        <f t="shared" si="16"/>
        <v>Q1</v>
      </c>
      <c r="F172" s="25" t="str">
        <f t="shared" si="17"/>
        <v>May-23</v>
      </c>
      <c r="G172" s="26" t="str">
        <f t="shared" si="18"/>
        <v>Sat</v>
      </c>
      <c r="H172" s="5" t="s">
        <v>554</v>
      </c>
      <c r="I172" s="42">
        <f>VLOOKUP(H172,TABLES!$A$2:$B$147,2,FALSE)</f>
        <v>4256</v>
      </c>
      <c r="J172" s="42" t="str">
        <f>VLOOKUP(I172,TABLES!$B$2:$C$147,2,FALSE)</f>
        <v>Tesco Pharmacy Department</v>
      </c>
      <c r="K172" s="2" t="s">
        <v>1027</v>
      </c>
      <c r="L172" s="21">
        <v>0.66666666666666663</v>
      </c>
      <c r="M172" s="21">
        <v>0.875</v>
      </c>
      <c r="N172" s="26" t="str">
        <f t="shared" si="19"/>
        <v>5:00</v>
      </c>
      <c r="O172" s="26">
        <f t="shared" si="20"/>
        <v>300.00000000000006</v>
      </c>
      <c r="P172" s="42" t="str">
        <f>VLOOKUP(O172,TABLES!$F$2:$H$8,3)</f>
        <v>5 to 7 hrs</v>
      </c>
      <c r="Q172" s="5" t="s">
        <v>870</v>
      </c>
    </row>
    <row r="173" spans="1:17" x14ac:dyDescent="0.35">
      <c r="A173" s="39" t="s">
        <v>4</v>
      </c>
      <c r="B173" s="14">
        <v>45059</v>
      </c>
      <c r="C173" s="26" t="str">
        <f t="shared" si="14"/>
        <v>Q1-2023</v>
      </c>
      <c r="D173" s="27" t="str">
        <f t="shared" si="15"/>
        <v>2023</v>
      </c>
      <c r="E173" s="26" t="str">
        <f t="shared" si="16"/>
        <v>Q1</v>
      </c>
      <c r="F173" s="25" t="str">
        <f t="shared" si="17"/>
        <v>May-23</v>
      </c>
      <c r="G173" s="26" t="str">
        <f t="shared" si="18"/>
        <v>Sat</v>
      </c>
      <c r="H173" s="5" t="s">
        <v>37</v>
      </c>
      <c r="I173" s="42">
        <f>VLOOKUP(H173,TABLES!$A$2:$B$147,2,FALSE)</f>
        <v>4288</v>
      </c>
      <c r="J173" s="42" t="str">
        <f>VLOOKUP(I173,TABLES!$B$2:$C$147,2,FALSE)</f>
        <v>Asda Stores Ltd</v>
      </c>
      <c r="K173" s="2" t="s">
        <v>1026</v>
      </c>
      <c r="L173" s="21">
        <v>0.64583333333333337</v>
      </c>
      <c r="M173" s="21">
        <v>0.83333333333333337</v>
      </c>
      <c r="N173" s="26" t="str">
        <f t="shared" si="19"/>
        <v>4:30</v>
      </c>
      <c r="O173" s="26">
        <f t="shared" si="20"/>
        <v>270</v>
      </c>
      <c r="P173" s="42" t="str">
        <f>VLOOKUP(O173,TABLES!$F$2:$H$8,3)</f>
        <v>3 to 5 hrs</v>
      </c>
      <c r="Q173" s="5" t="s">
        <v>870</v>
      </c>
    </row>
    <row r="174" spans="1:17" x14ac:dyDescent="0.35">
      <c r="A174" s="39" t="s">
        <v>4</v>
      </c>
      <c r="B174" s="14">
        <v>45059</v>
      </c>
      <c r="C174" s="26" t="str">
        <f t="shared" si="14"/>
        <v>Q1-2023</v>
      </c>
      <c r="D174" s="27" t="str">
        <f t="shared" si="15"/>
        <v>2023</v>
      </c>
      <c r="E174" s="26" t="str">
        <f t="shared" si="16"/>
        <v>Q1</v>
      </c>
      <c r="F174" s="25" t="str">
        <f t="shared" si="17"/>
        <v>May-23</v>
      </c>
      <c r="G174" s="26" t="str">
        <f t="shared" si="18"/>
        <v>Sat</v>
      </c>
      <c r="H174" s="5" t="s">
        <v>326</v>
      </c>
      <c r="I174" s="42">
        <f>VLOOKUP(H174,TABLES!$A$2:$B$147,2,FALSE)</f>
        <v>4107</v>
      </c>
      <c r="J174" s="42" t="str">
        <f>VLOOKUP(I174,TABLES!$B$2:$C$147,2,FALSE)</f>
        <v>Lloyds Pharmacy Ltd</v>
      </c>
      <c r="K174" s="2" t="s">
        <v>1026</v>
      </c>
      <c r="L174" s="21">
        <v>0.54166666666666663</v>
      </c>
      <c r="M174" s="21">
        <v>0.70833333333333337</v>
      </c>
      <c r="N174" s="26" t="str">
        <f t="shared" si="19"/>
        <v>4:00</v>
      </c>
      <c r="O174" s="26">
        <f t="shared" si="20"/>
        <v>240.00000000000011</v>
      </c>
      <c r="P174" s="42" t="str">
        <f>VLOOKUP(O174,TABLES!$F$2:$H$8,3)</f>
        <v>3 to 5 hrs</v>
      </c>
      <c r="Q174" s="5" t="s">
        <v>872</v>
      </c>
    </row>
    <row r="175" spans="1:17" x14ac:dyDescent="0.35">
      <c r="A175" s="39" t="s">
        <v>4</v>
      </c>
      <c r="B175" s="14">
        <v>45059</v>
      </c>
      <c r="C175" s="26" t="str">
        <f t="shared" si="14"/>
        <v>Q1-2023</v>
      </c>
      <c r="D175" s="27" t="str">
        <f t="shared" si="15"/>
        <v>2023</v>
      </c>
      <c r="E175" s="26" t="str">
        <f t="shared" si="16"/>
        <v>Q1</v>
      </c>
      <c r="F175" s="25" t="str">
        <f t="shared" si="17"/>
        <v>May-23</v>
      </c>
      <c r="G175" s="26" t="str">
        <f t="shared" si="18"/>
        <v>Sat</v>
      </c>
      <c r="H175" s="5" t="s">
        <v>35</v>
      </c>
      <c r="I175" s="42">
        <f>VLOOKUP(H175,TABLES!$A$2:$B$147,2,FALSE)</f>
        <v>4087</v>
      </c>
      <c r="J175" s="42" t="str">
        <f>VLOOKUP(I175,TABLES!$B$2:$C$147,2,FALSE)</f>
        <v>Boots the Chemists Ltd</v>
      </c>
      <c r="K175" s="2" t="s">
        <v>1026</v>
      </c>
      <c r="L175" s="21">
        <v>0.54166666666666663</v>
      </c>
      <c r="M175" s="21">
        <v>0.625</v>
      </c>
      <c r="N175" s="26" t="str">
        <f t="shared" si="19"/>
        <v>2:00</v>
      </c>
      <c r="O175" s="26">
        <f t="shared" si="20"/>
        <v>120.00000000000006</v>
      </c>
      <c r="P175" s="42" t="str">
        <f>VLOOKUP(O175,TABLES!$F$2:$H$8,3)</f>
        <v>1 to 3 hrs</v>
      </c>
      <c r="Q175" s="5" t="s">
        <v>876</v>
      </c>
    </row>
    <row r="176" spans="1:17" x14ac:dyDescent="0.35">
      <c r="A176" s="39" t="s">
        <v>4</v>
      </c>
      <c r="B176" s="14">
        <v>45060</v>
      </c>
      <c r="C176" s="26" t="str">
        <f t="shared" si="14"/>
        <v>Q1-2023</v>
      </c>
      <c r="D176" s="27" t="str">
        <f t="shared" si="15"/>
        <v>2023</v>
      </c>
      <c r="E176" s="26" t="str">
        <f t="shared" si="16"/>
        <v>Q1</v>
      </c>
      <c r="F176" s="25" t="str">
        <f t="shared" si="17"/>
        <v>May-23</v>
      </c>
      <c r="G176" s="26" t="str">
        <f t="shared" si="18"/>
        <v>Sun</v>
      </c>
      <c r="H176" s="5" t="s">
        <v>554</v>
      </c>
      <c r="I176" s="42">
        <f>VLOOKUP(H176,TABLES!$A$2:$B$147,2,FALSE)</f>
        <v>4256</v>
      </c>
      <c r="J176" s="42" t="str">
        <f>VLOOKUP(I176,TABLES!$B$2:$C$147,2,FALSE)</f>
        <v>Tesco Pharmacy Department</v>
      </c>
      <c r="K176" s="2" t="s">
        <v>1027</v>
      </c>
      <c r="L176" s="21">
        <v>0.70833333333333337</v>
      </c>
      <c r="M176" s="21">
        <v>0.75</v>
      </c>
      <c r="N176" s="26" t="str">
        <f t="shared" si="19"/>
        <v>1:00</v>
      </c>
      <c r="O176" s="26">
        <f t="shared" si="20"/>
        <v>59.999999999999943</v>
      </c>
      <c r="P176" s="42" t="str">
        <f>VLOOKUP(O176,TABLES!$F$2:$H$8,3)</f>
        <v>1 to 3 hrs</v>
      </c>
      <c r="Q176" s="5" t="s">
        <v>870</v>
      </c>
    </row>
    <row r="177" spans="1:17" x14ac:dyDescent="0.35">
      <c r="A177" s="39" t="s">
        <v>4</v>
      </c>
      <c r="B177" s="14">
        <v>45060</v>
      </c>
      <c r="C177" s="26" t="str">
        <f t="shared" si="14"/>
        <v>Q1-2023</v>
      </c>
      <c r="D177" s="27" t="str">
        <f t="shared" si="15"/>
        <v>2023</v>
      </c>
      <c r="E177" s="26" t="str">
        <f t="shared" si="16"/>
        <v>Q1</v>
      </c>
      <c r="F177" s="25" t="str">
        <f t="shared" si="17"/>
        <v>May-23</v>
      </c>
      <c r="G177" s="26" t="str">
        <f t="shared" si="18"/>
        <v>Sun</v>
      </c>
      <c r="H177" s="5" t="s">
        <v>491</v>
      </c>
      <c r="I177" s="42">
        <f>VLOOKUP(H177,TABLES!$A$2:$B$147,2,FALSE)</f>
        <v>4173</v>
      </c>
      <c r="J177" s="42" t="str">
        <f>VLOOKUP(I177,TABLES!$B$2:$C$147,2,FALSE)</f>
        <v>Asda Stores Ltd</v>
      </c>
      <c r="K177" s="2" t="s">
        <v>1026</v>
      </c>
      <c r="L177" s="21">
        <v>0.375</v>
      </c>
      <c r="M177" s="21">
        <v>0.75</v>
      </c>
      <c r="N177" s="26" t="str">
        <f t="shared" si="19"/>
        <v>9:00</v>
      </c>
      <c r="O177" s="26">
        <f t="shared" si="20"/>
        <v>540</v>
      </c>
      <c r="P177" s="42" t="str">
        <f>VLOOKUP(O177,TABLES!$F$2:$H$8,3)</f>
        <v>Over 7 hrs</v>
      </c>
      <c r="Q177" s="5" t="s">
        <v>870</v>
      </c>
    </row>
    <row r="178" spans="1:17" x14ac:dyDescent="0.35">
      <c r="A178" s="39" t="s">
        <v>4</v>
      </c>
      <c r="B178" s="14">
        <v>45063</v>
      </c>
      <c r="C178" s="26" t="str">
        <f t="shared" si="14"/>
        <v>Q1-2023</v>
      </c>
      <c r="D178" s="27" t="str">
        <f t="shared" si="15"/>
        <v>2023</v>
      </c>
      <c r="E178" s="26" t="str">
        <f t="shared" si="16"/>
        <v>Q1</v>
      </c>
      <c r="F178" s="25" t="str">
        <f t="shared" si="17"/>
        <v>May-23</v>
      </c>
      <c r="G178" s="26" t="str">
        <f t="shared" si="18"/>
        <v>Wed</v>
      </c>
      <c r="H178" s="5" t="s">
        <v>554</v>
      </c>
      <c r="I178" s="42">
        <f>VLOOKUP(H178,TABLES!$A$2:$B$147,2,FALSE)</f>
        <v>4256</v>
      </c>
      <c r="J178" s="42" t="str">
        <f>VLOOKUP(I178,TABLES!$B$2:$C$147,2,FALSE)</f>
        <v>Tesco Pharmacy Department</v>
      </c>
      <c r="K178" s="2" t="s">
        <v>1027</v>
      </c>
      <c r="L178" s="21">
        <v>0.70833333333333337</v>
      </c>
      <c r="M178" s="21">
        <v>0.875</v>
      </c>
      <c r="N178" s="26" t="str">
        <f t="shared" si="19"/>
        <v>4:00</v>
      </c>
      <c r="O178" s="26">
        <f t="shared" si="20"/>
        <v>239.99999999999994</v>
      </c>
      <c r="P178" s="42" t="str">
        <f>VLOOKUP(O178,TABLES!$F$2:$H$8,3)</f>
        <v>3 to 5 hrs</v>
      </c>
      <c r="Q178" s="5" t="s">
        <v>870</v>
      </c>
    </row>
    <row r="179" spans="1:17" x14ac:dyDescent="0.35">
      <c r="A179" s="39" t="s">
        <v>4</v>
      </c>
      <c r="B179" s="14">
        <v>45066</v>
      </c>
      <c r="C179" s="26" t="str">
        <f t="shared" si="14"/>
        <v>Q1-2023</v>
      </c>
      <c r="D179" s="27" t="str">
        <f t="shared" si="15"/>
        <v>2023</v>
      </c>
      <c r="E179" s="26" t="str">
        <f t="shared" si="16"/>
        <v>Q1</v>
      </c>
      <c r="F179" s="25" t="str">
        <f t="shared" si="17"/>
        <v>May-23</v>
      </c>
      <c r="G179" s="26" t="str">
        <f t="shared" si="18"/>
        <v>Sat</v>
      </c>
      <c r="H179" s="5" t="s">
        <v>554</v>
      </c>
      <c r="I179" s="42">
        <f>VLOOKUP(H179,TABLES!$A$2:$B$147,2,FALSE)</f>
        <v>4256</v>
      </c>
      <c r="J179" s="42" t="str">
        <f>VLOOKUP(I179,TABLES!$B$2:$C$147,2,FALSE)</f>
        <v>Tesco Pharmacy Department</v>
      </c>
      <c r="K179" s="2" t="s">
        <v>1027</v>
      </c>
      <c r="L179" s="21">
        <v>0.375</v>
      </c>
      <c r="M179" s="21">
        <v>0.875</v>
      </c>
      <c r="N179" s="26" t="str">
        <f t="shared" si="19"/>
        <v>12:00</v>
      </c>
      <c r="O179" s="26">
        <f t="shared" si="20"/>
        <v>720</v>
      </c>
      <c r="P179" s="42" t="str">
        <f>VLOOKUP(O179,TABLES!$F$2:$H$8,3)</f>
        <v>Over 7 hrs</v>
      </c>
      <c r="Q179" s="5" t="s">
        <v>870</v>
      </c>
    </row>
    <row r="180" spans="1:17" x14ac:dyDescent="0.35">
      <c r="A180" s="39" t="s">
        <v>4</v>
      </c>
      <c r="B180" s="14">
        <v>45066</v>
      </c>
      <c r="C180" s="26" t="str">
        <f t="shared" si="14"/>
        <v>Q1-2023</v>
      </c>
      <c r="D180" s="27" t="str">
        <f t="shared" si="15"/>
        <v>2023</v>
      </c>
      <c r="E180" s="26" t="str">
        <f t="shared" si="16"/>
        <v>Q1</v>
      </c>
      <c r="F180" s="25" t="str">
        <f t="shared" si="17"/>
        <v>May-23</v>
      </c>
      <c r="G180" s="26" t="str">
        <f t="shared" si="18"/>
        <v>Sat</v>
      </c>
      <c r="H180" s="5" t="s">
        <v>491</v>
      </c>
      <c r="I180" s="42">
        <f>VLOOKUP(H180,TABLES!$A$2:$B$147,2,FALSE)</f>
        <v>4173</v>
      </c>
      <c r="J180" s="42" t="str">
        <f>VLOOKUP(I180,TABLES!$B$2:$C$147,2,FALSE)</f>
        <v>Asda Stores Ltd</v>
      </c>
      <c r="K180" s="2" t="s">
        <v>1027</v>
      </c>
      <c r="L180" s="21">
        <v>0.375</v>
      </c>
      <c r="M180" s="21">
        <v>0.83333333333333337</v>
      </c>
      <c r="N180" s="26" t="str">
        <f t="shared" si="19"/>
        <v>11:00</v>
      </c>
      <c r="O180" s="26">
        <f t="shared" si="20"/>
        <v>660</v>
      </c>
      <c r="P180" s="42" t="str">
        <f>VLOOKUP(O180,TABLES!$F$2:$H$8,3)</f>
        <v>Over 7 hrs</v>
      </c>
      <c r="Q180" s="5" t="s">
        <v>870</v>
      </c>
    </row>
    <row r="181" spans="1:17" x14ac:dyDescent="0.35">
      <c r="A181" s="39" t="s">
        <v>4</v>
      </c>
      <c r="B181" s="14">
        <v>45066</v>
      </c>
      <c r="C181" s="26" t="str">
        <f t="shared" si="14"/>
        <v>Q1-2023</v>
      </c>
      <c r="D181" s="27" t="str">
        <f t="shared" si="15"/>
        <v>2023</v>
      </c>
      <c r="E181" s="26" t="str">
        <f t="shared" si="16"/>
        <v>Q1</v>
      </c>
      <c r="F181" s="25" t="str">
        <f t="shared" si="17"/>
        <v>May-23</v>
      </c>
      <c r="G181" s="26" t="str">
        <f t="shared" si="18"/>
        <v>Sat</v>
      </c>
      <c r="H181" s="5" t="s">
        <v>760</v>
      </c>
      <c r="I181" s="42">
        <f>VLOOKUP(H181,TABLES!$A$2:$B$147,2,FALSE)</f>
        <v>4333</v>
      </c>
      <c r="J181" s="42" t="str">
        <f>VLOOKUP(I181,TABLES!$B$2:$C$147,2,FALSE)</f>
        <v>Wm Morrisons supermarket Plc</v>
      </c>
      <c r="K181" s="2" t="s">
        <v>1026</v>
      </c>
      <c r="L181" s="21">
        <v>0.33333333333333331</v>
      </c>
      <c r="M181" s="21">
        <v>0.3888888888888889</v>
      </c>
      <c r="N181" s="26" t="str">
        <f t="shared" si="19"/>
        <v>1:20</v>
      </c>
      <c r="O181" s="26">
        <f t="shared" si="20"/>
        <v>80.000000000000028</v>
      </c>
      <c r="P181" s="42" t="str">
        <f>VLOOKUP(O181,TABLES!$F$2:$H$8,3)</f>
        <v>1 to 3 hrs</v>
      </c>
      <c r="Q181" s="5" t="s">
        <v>870</v>
      </c>
    </row>
    <row r="182" spans="1:17" x14ac:dyDescent="0.35">
      <c r="A182" s="39" t="s">
        <v>4</v>
      </c>
      <c r="B182" s="14">
        <v>45068</v>
      </c>
      <c r="C182" s="26" t="str">
        <f t="shared" si="14"/>
        <v>Q1-2023</v>
      </c>
      <c r="D182" s="27" t="str">
        <f t="shared" si="15"/>
        <v>2023</v>
      </c>
      <c r="E182" s="26" t="str">
        <f t="shared" si="16"/>
        <v>Q1</v>
      </c>
      <c r="F182" s="25" t="str">
        <f t="shared" si="17"/>
        <v>May-23</v>
      </c>
      <c r="G182" s="26" t="str">
        <f t="shared" si="18"/>
        <v>Mon</v>
      </c>
      <c r="H182" s="5" t="s">
        <v>554</v>
      </c>
      <c r="I182" s="42">
        <f>VLOOKUP(H182,TABLES!$A$2:$B$147,2,FALSE)</f>
        <v>4256</v>
      </c>
      <c r="J182" s="42" t="str">
        <f>VLOOKUP(I182,TABLES!$B$2:$C$147,2,FALSE)</f>
        <v>Tesco Pharmacy Department</v>
      </c>
      <c r="K182" s="2" t="s">
        <v>1027</v>
      </c>
      <c r="L182" s="21">
        <v>0.70833333333333337</v>
      </c>
      <c r="M182" s="21">
        <v>0.875</v>
      </c>
      <c r="N182" s="26" t="str">
        <f t="shared" si="19"/>
        <v>4:00</v>
      </c>
      <c r="O182" s="26">
        <f t="shared" si="20"/>
        <v>239.99999999999994</v>
      </c>
      <c r="P182" s="42" t="str">
        <f>VLOOKUP(O182,TABLES!$F$2:$H$8,3)</f>
        <v>3 to 5 hrs</v>
      </c>
      <c r="Q182" s="5" t="s">
        <v>870</v>
      </c>
    </row>
    <row r="183" spans="1:17" x14ac:dyDescent="0.35">
      <c r="A183" s="39" t="s">
        <v>4</v>
      </c>
      <c r="B183" s="14">
        <v>45068</v>
      </c>
      <c r="C183" s="26" t="str">
        <f t="shared" si="14"/>
        <v>Q1-2023</v>
      </c>
      <c r="D183" s="27" t="str">
        <f t="shared" si="15"/>
        <v>2023</v>
      </c>
      <c r="E183" s="26" t="str">
        <f t="shared" si="16"/>
        <v>Q1</v>
      </c>
      <c r="F183" s="25" t="str">
        <f t="shared" si="17"/>
        <v>May-23</v>
      </c>
      <c r="G183" s="26" t="str">
        <f t="shared" si="18"/>
        <v>Mon</v>
      </c>
      <c r="H183" s="5" t="s">
        <v>312</v>
      </c>
      <c r="I183" s="42">
        <f>VLOOKUP(H183,TABLES!$A$2:$B$147,2,FALSE)</f>
        <v>4103</v>
      </c>
      <c r="J183" s="42" t="str">
        <f>VLOOKUP(I183,TABLES!$B$2:$C$147,2,FALSE)</f>
        <v>Lloyds Pharmacy Ltd</v>
      </c>
      <c r="K183" s="2" t="s">
        <v>1026</v>
      </c>
      <c r="L183" s="21">
        <v>0.54166666666666663</v>
      </c>
      <c r="M183" s="21">
        <v>0.58333333333333337</v>
      </c>
      <c r="N183" s="26" t="str">
        <f t="shared" si="19"/>
        <v>1:00</v>
      </c>
      <c r="O183" s="26">
        <f t="shared" si="20"/>
        <v>60.000000000000107</v>
      </c>
      <c r="P183" s="42" t="str">
        <f>VLOOKUP(O183,TABLES!$F$2:$H$8,3)</f>
        <v>1 to 3 hrs</v>
      </c>
      <c r="Q183" s="5" t="s">
        <v>873</v>
      </c>
    </row>
    <row r="184" spans="1:17" x14ac:dyDescent="0.35">
      <c r="A184" s="39" t="s">
        <v>4</v>
      </c>
      <c r="B184" s="14">
        <v>45069</v>
      </c>
      <c r="C184" s="26" t="str">
        <f t="shared" si="14"/>
        <v>Q1-2023</v>
      </c>
      <c r="D184" s="27" t="str">
        <f t="shared" si="15"/>
        <v>2023</v>
      </c>
      <c r="E184" s="26" t="str">
        <f t="shared" si="16"/>
        <v>Q1</v>
      </c>
      <c r="F184" s="25" t="str">
        <f t="shared" si="17"/>
        <v>May-23</v>
      </c>
      <c r="G184" s="26" t="str">
        <f t="shared" si="18"/>
        <v>Tue</v>
      </c>
      <c r="H184" s="5" t="s">
        <v>312</v>
      </c>
      <c r="I184" s="42">
        <f>VLOOKUP(H184,TABLES!$A$2:$B$147,2,FALSE)</f>
        <v>4103</v>
      </c>
      <c r="J184" s="42" t="str">
        <f>VLOOKUP(I184,TABLES!$B$2:$C$147,2,FALSE)</f>
        <v>Lloyds Pharmacy Ltd</v>
      </c>
      <c r="K184" s="2" t="s">
        <v>1026</v>
      </c>
      <c r="L184" s="21">
        <v>0.54166666666666663</v>
      </c>
      <c r="M184" s="21">
        <v>0.58333333333333337</v>
      </c>
      <c r="N184" s="26" t="str">
        <f t="shared" si="19"/>
        <v>1:00</v>
      </c>
      <c r="O184" s="26">
        <f t="shared" si="20"/>
        <v>60.000000000000107</v>
      </c>
      <c r="P184" s="42" t="str">
        <f>VLOOKUP(O184,TABLES!$F$2:$H$8,3)</f>
        <v>1 to 3 hrs</v>
      </c>
      <c r="Q184" s="5" t="s">
        <v>873</v>
      </c>
    </row>
    <row r="185" spans="1:17" x14ac:dyDescent="0.35">
      <c r="A185" s="39" t="s">
        <v>4</v>
      </c>
      <c r="B185" s="14">
        <v>45070</v>
      </c>
      <c r="C185" s="26" t="str">
        <f t="shared" si="14"/>
        <v>Q1-2023</v>
      </c>
      <c r="D185" s="27" t="str">
        <f t="shared" si="15"/>
        <v>2023</v>
      </c>
      <c r="E185" s="26" t="str">
        <f t="shared" si="16"/>
        <v>Q1</v>
      </c>
      <c r="F185" s="25" t="str">
        <f t="shared" si="17"/>
        <v>May-23</v>
      </c>
      <c r="G185" s="26" t="str">
        <f t="shared" si="18"/>
        <v>Wed</v>
      </c>
      <c r="H185" s="5" t="s">
        <v>312</v>
      </c>
      <c r="I185" s="42">
        <f>VLOOKUP(H185,TABLES!$A$2:$B$147,2,FALSE)</f>
        <v>4103</v>
      </c>
      <c r="J185" s="42" t="str">
        <f>VLOOKUP(I185,TABLES!$B$2:$C$147,2,FALSE)</f>
        <v>Lloyds Pharmacy Ltd</v>
      </c>
      <c r="K185" s="2" t="s">
        <v>1026</v>
      </c>
      <c r="L185" s="21">
        <v>0.54166666666666663</v>
      </c>
      <c r="M185" s="21">
        <v>0.58333333333333337</v>
      </c>
      <c r="N185" s="26" t="str">
        <f t="shared" si="19"/>
        <v>1:00</v>
      </c>
      <c r="O185" s="26">
        <f t="shared" si="20"/>
        <v>60.000000000000107</v>
      </c>
      <c r="P185" s="42" t="str">
        <f>VLOOKUP(O185,TABLES!$F$2:$H$8,3)</f>
        <v>1 to 3 hrs</v>
      </c>
      <c r="Q185" s="5" t="s">
        <v>873</v>
      </c>
    </row>
    <row r="186" spans="1:17" x14ac:dyDescent="0.35">
      <c r="A186" s="39" t="s">
        <v>4</v>
      </c>
      <c r="B186" s="14">
        <v>45071</v>
      </c>
      <c r="C186" s="26" t="str">
        <f t="shared" si="14"/>
        <v>Q1-2023</v>
      </c>
      <c r="D186" s="27" t="str">
        <f t="shared" si="15"/>
        <v>2023</v>
      </c>
      <c r="E186" s="26" t="str">
        <f t="shared" si="16"/>
        <v>Q1</v>
      </c>
      <c r="F186" s="25" t="str">
        <f t="shared" si="17"/>
        <v>May-23</v>
      </c>
      <c r="G186" s="26" t="str">
        <f t="shared" si="18"/>
        <v>Thu</v>
      </c>
      <c r="H186" s="5" t="s">
        <v>312</v>
      </c>
      <c r="I186" s="42">
        <f>VLOOKUP(H186,TABLES!$A$2:$B$147,2,FALSE)</f>
        <v>4103</v>
      </c>
      <c r="J186" s="42" t="str">
        <f>VLOOKUP(I186,TABLES!$B$2:$C$147,2,FALSE)</f>
        <v>Lloyds Pharmacy Ltd</v>
      </c>
      <c r="K186" s="2" t="s">
        <v>1026</v>
      </c>
      <c r="L186" s="21">
        <v>0.54166666666666663</v>
      </c>
      <c r="M186" s="21">
        <v>0.58333333333333337</v>
      </c>
      <c r="N186" s="26" t="str">
        <f t="shared" si="19"/>
        <v>1:00</v>
      </c>
      <c r="O186" s="26">
        <f t="shared" si="20"/>
        <v>60.000000000000107</v>
      </c>
      <c r="P186" s="42" t="str">
        <f>VLOOKUP(O186,TABLES!$F$2:$H$8,3)</f>
        <v>1 to 3 hrs</v>
      </c>
      <c r="Q186" s="5" t="s">
        <v>873</v>
      </c>
    </row>
    <row r="187" spans="1:17" x14ac:dyDescent="0.35">
      <c r="A187" s="39" t="s">
        <v>4</v>
      </c>
      <c r="B187" s="14">
        <v>45072</v>
      </c>
      <c r="C187" s="26" t="str">
        <f t="shared" si="14"/>
        <v>Q1-2023</v>
      </c>
      <c r="D187" s="27" t="str">
        <f t="shared" si="15"/>
        <v>2023</v>
      </c>
      <c r="E187" s="26" t="str">
        <f t="shared" si="16"/>
        <v>Q1</v>
      </c>
      <c r="F187" s="25" t="str">
        <f t="shared" si="17"/>
        <v>May-23</v>
      </c>
      <c r="G187" s="26" t="str">
        <f t="shared" si="18"/>
        <v>Fri</v>
      </c>
      <c r="H187" s="5" t="s">
        <v>326</v>
      </c>
      <c r="I187" s="42">
        <f>VLOOKUP(H187,TABLES!$A$2:$B$147,2,FALSE)</f>
        <v>4107</v>
      </c>
      <c r="J187" s="42" t="str">
        <f>VLOOKUP(I187,TABLES!$B$2:$C$147,2,FALSE)</f>
        <v>Lloyds Pharmacy Ltd</v>
      </c>
      <c r="K187" s="2" t="s">
        <v>1026</v>
      </c>
      <c r="L187" s="21">
        <v>0.375</v>
      </c>
      <c r="M187" s="21">
        <v>0.72916666666666663</v>
      </c>
      <c r="N187" s="26" t="str">
        <f t="shared" si="19"/>
        <v>8:30</v>
      </c>
      <c r="O187" s="26">
        <f t="shared" si="20"/>
        <v>509.99999999999994</v>
      </c>
      <c r="P187" s="42" t="str">
        <f>VLOOKUP(O187,TABLES!$F$2:$H$8,3)</f>
        <v>Over 7 hrs</v>
      </c>
      <c r="Q187" s="5" t="s">
        <v>870</v>
      </c>
    </row>
    <row r="188" spans="1:17" x14ac:dyDescent="0.35">
      <c r="A188" s="39" t="s">
        <v>4</v>
      </c>
      <c r="B188" s="14">
        <v>45072</v>
      </c>
      <c r="C188" s="26" t="str">
        <f t="shared" si="14"/>
        <v>Q1-2023</v>
      </c>
      <c r="D188" s="27" t="str">
        <f t="shared" si="15"/>
        <v>2023</v>
      </c>
      <c r="E188" s="26" t="str">
        <f t="shared" si="16"/>
        <v>Q1</v>
      </c>
      <c r="F188" s="25" t="str">
        <f t="shared" si="17"/>
        <v>May-23</v>
      </c>
      <c r="G188" s="26" t="str">
        <f t="shared" si="18"/>
        <v>Fri</v>
      </c>
      <c r="H188" s="5" t="s">
        <v>312</v>
      </c>
      <c r="I188" s="42">
        <f>VLOOKUP(H188,TABLES!$A$2:$B$147,2,FALSE)</f>
        <v>4103</v>
      </c>
      <c r="J188" s="42" t="str">
        <f>VLOOKUP(I188,TABLES!$B$2:$C$147,2,FALSE)</f>
        <v>Lloyds Pharmacy Ltd</v>
      </c>
      <c r="K188" s="2" t="s">
        <v>1026</v>
      </c>
      <c r="L188" s="21">
        <v>0.54166666666666663</v>
      </c>
      <c r="M188" s="21">
        <v>0.58333333333333337</v>
      </c>
      <c r="N188" s="26" t="str">
        <f t="shared" si="19"/>
        <v>1:00</v>
      </c>
      <c r="O188" s="26">
        <f t="shared" si="20"/>
        <v>60.000000000000107</v>
      </c>
      <c r="P188" s="42" t="str">
        <f>VLOOKUP(O188,TABLES!$F$2:$H$8,3)</f>
        <v>1 to 3 hrs</v>
      </c>
      <c r="Q188" s="5" t="s">
        <v>873</v>
      </c>
    </row>
    <row r="189" spans="1:17" x14ac:dyDescent="0.35">
      <c r="A189" s="39" t="s">
        <v>4</v>
      </c>
      <c r="B189" s="14">
        <v>45073</v>
      </c>
      <c r="C189" s="26" t="str">
        <f t="shared" si="14"/>
        <v>Q1-2023</v>
      </c>
      <c r="D189" s="27" t="str">
        <f t="shared" si="15"/>
        <v>2023</v>
      </c>
      <c r="E189" s="26" t="str">
        <f t="shared" si="16"/>
        <v>Q1</v>
      </c>
      <c r="F189" s="25" t="str">
        <f t="shared" si="17"/>
        <v>May-23</v>
      </c>
      <c r="G189" s="26" t="str">
        <f t="shared" si="18"/>
        <v>Sat</v>
      </c>
      <c r="H189" s="5" t="s">
        <v>491</v>
      </c>
      <c r="I189" s="42">
        <f>VLOOKUP(H189,TABLES!$A$2:$B$147,2,FALSE)</f>
        <v>4173</v>
      </c>
      <c r="J189" s="42" t="str">
        <f>VLOOKUP(I189,TABLES!$B$2:$C$147,2,FALSE)</f>
        <v>Asda Stores Ltd</v>
      </c>
      <c r="K189" s="2" t="s">
        <v>1027</v>
      </c>
      <c r="L189" s="21">
        <v>0.54166666666666663</v>
      </c>
      <c r="M189" s="21">
        <v>0.83333333333333337</v>
      </c>
      <c r="N189" s="26" t="str">
        <f t="shared" si="19"/>
        <v>7:00</v>
      </c>
      <c r="O189" s="26">
        <f t="shared" si="20"/>
        <v>420.00000000000011</v>
      </c>
      <c r="P189" s="42" t="str">
        <f>VLOOKUP(O189,TABLES!$F$2:$H$8,3)</f>
        <v>Over 7 hrs</v>
      </c>
      <c r="Q189" s="5" t="s">
        <v>870</v>
      </c>
    </row>
    <row r="190" spans="1:17" x14ac:dyDescent="0.35">
      <c r="A190" s="39" t="s">
        <v>4</v>
      </c>
      <c r="B190" s="14">
        <v>45073</v>
      </c>
      <c r="C190" s="26" t="str">
        <f t="shared" si="14"/>
        <v>Q1-2023</v>
      </c>
      <c r="D190" s="27" t="str">
        <f t="shared" si="15"/>
        <v>2023</v>
      </c>
      <c r="E190" s="26" t="str">
        <f t="shared" si="16"/>
        <v>Q1</v>
      </c>
      <c r="F190" s="25" t="str">
        <f t="shared" si="17"/>
        <v>May-23</v>
      </c>
      <c r="G190" s="26" t="str">
        <f t="shared" si="18"/>
        <v>Sat</v>
      </c>
      <c r="H190" s="5" t="s">
        <v>312</v>
      </c>
      <c r="I190" s="42">
        <f>VLOOKUP(H190,TABLES!$A$2:$B$147,2,FALSE)</f>
        <v>4103</v>
      </c>
      <c r="J190" s="42" t="str">
        <f>VLOOKUP(I190,TABLES!$B$2:$C$147,2,FALSE)</f>
        <v>Lloyds Pharmacy Ltd</v>
      </c>
      <c r="K190" s="2" t="s">
        <v>1026</v>
      </c>
      <c r="L190" s="21">
        <v>0.54166666666666663</v>
      </c>
      <c r="M190" s="21">
        <v>0.58333333333333337</v>
      </c>
      <c r="N190" s="26" t="str">
        <f t="shared" si="19"/>
        <v>1:00</v>
      </c>
      <c r="O190" s="26">
        <f t="shared" si="20"/>
        <v>60.000000000000107</v>
      </c>
      <c r="P190" s="42" t="str">
        <f>VLOOKUP(O190,TABLES!$F$2:$H$8,3)</f>
        <v>1 to 3 hrs</v>
      </c>
      <c r="Q190" s="5" t="s">
        <v>873</v>
      </c>
    </row>
    <row r="191" spans="1:17" x14ac:dyDescent="0.35">
      <c r="A191" s="39" t="s">
        <v>4</v>
      </c>
      <c r="B191" s="14">
        <v>45074</v>
      </c>
      <c r="C191" s="26" t="str">
        <f t="shared" si="14"/>
        <v>Q1-2023</v>
      </c>
      <c r="D191" s="27" t="str">
        <f t="shared" si="15"/>
        <v>2023</v>
      </c>
      <c r="E191" s="26" t="str">
        <f t="shared" si="16"/>
        <v>Q1</v>
      </c>
      <c r="F191" s="25" t="str">
        <f t="shared" si="17"/>
        <v>May-23</v>
      </c>
      <c r="G191" s="26" t="str">
        <f t="shared" si="18"/>
        <v>Sun</v>
      </c>
      <c r="H191" s="5" t="s">
        <v>554</v>
      </c>
      <c r="I191" s="42">
        <f>VLOOKUP(H191,TABLES!$A$2:$B$147,2,FALSE)</f>
        <v>4256</v>
      </c>
      <c r="J191" s="42" t="str">
        <f>VLOOKUP(I191,TABLES!$B$2:$C$147,2,FALSE)</f>
        <v>Tesco Pharmacy Department</v>
      </c>
      <c r="K191" s="2" t="s">
        <v>1027</v>
      </c>
      <c r="L191" s="21">
        <v>0.41666666666666669</v>
      </c>
      <c r="M191" s="21">
        <v>0.75</v>
      </c>
      <c r="N191" s="26" t="str">
        <f t="shared" si="19"/>
        <v>8:00</v>
      </c>
      <c r="O191" s="26">
        <f t="shared" si="20"/>
        <v>480</v>
      </c>
      <c r="P191" s="42" t="str">
        <f>VLOOKUP(O191,TABLES!$F$2:$H$8,3)</f>
        <v>Over 7 hrs</v>
      </c>
      <c r="Q191" s="5" t="s">
        <v>870</v>
      </c>
    </row>
    <row r="192" spans="1:17" x14ac:dyDescent="0.35">
      <c r="A192" s="39" t="s">
        <v>4</v>
      </c>
      <c r="B192" s="14">
        <v>45074</v>
      </c>
      <c r="C192" s="26" t="str">
        <f t="shared" si="14"/>
        <v>Q1-2023</v>
      </c>
      <c r="D192" s="27" t="str">
        <f t="shared" si="15"/>
        <v>2023</v>
      </c>
      <c r="E192" s="26" t="str">
        <f t="shared" si="16"/>
        <v>Q1</v>
      </c>
      <c r="F192" s="25" t="str">
        <f t="shared" si="17"/>
        <v>May-23</v>
      </c>
      <c r="G192" s="26" t="str">
        <f t="shared" si="18"/>
        <v>Sun</v>
      </c>
      <c r="H192" s="5" t="s">
        <v>312</v>
      </c>
      <c r="I192" s="42">
        <f>VLOOKUP(H192,TABLES!$A$2:$B$147,2,FALSE)</f>
        <v>4103</v>
      </c>
      <c r="J192" s="42" t="str">
        <f>VLOOKUP(I192,TABLES!$B$2:$C$147,2,FALSE)</f>
        <v>Lloyds Pharmacy Ltd</v>
      </c>
      <c r="K192" s="2" t="s">
        <v>1026</v>
      </c>
      <c r="L192" s="21">
        <v>0.54166666666666663</v>
      </c>
      <c r="M192" s="21">
        <v>0.58333333333333337</v>
      </c>
      <c r="N192" s="26" t="str">
        <f t="shared" si="19"/>
        <v>1:00</v>
      </c>
      <c r="O192" s="26">
        <f t="shared" si="20"/>
        <v>60.000000000000107</v>
      </c>
      <c r="P192" s="42" t="str">
        <f>VLOOKUP(O192,TABLES!$F$2:$H$8,3)</f>
        <v>1 to 3 hrs</v>
      </c>
      <c r="Q192" s="5" t="s">
        <v>873</v>
      </c>
    </row>
    <row r="193" spans="1:17" x14ac:dyDescent="0.35">
      <c r="A193" s="39" t="s">
        <v>4</v>
      </c>
      <c r="B193" s="14">
        <v>45075</v>
      </c>
      <c r="C193" s="26" t="str">
        <f t="shared" si="14"/>
        <v>Q1-2023</v>
      </c>
      <c r="D193" s="27" t="str">
        <f t="shared" si="15"/>
        <v>2023</v>
      </c>
      <c r="E193" s="26" t="str">
        <f t="shared" si="16"/>
        <v>Q1</v>
      </c>
      <c r="F193" s="25" t="str">
        <f t="shared" si="17"/>
        <v>May-23</v>
      </c>
      <c r="G193" s="26" t="str">
        <f t="shared" si="18"/>
        <v>Mon</v>
      </c>
      <c r="H193" s="5" t="s">
        <v>554</v>
      </c>
      <c r="I193" s="42">
        <f>VLOOKUP(H193,TABLES!$A$2:$B$147,2,FALSE)</f>
        <v>4256</v>
      </c>
      <c r="J193" s="42" t="str">
        <f>VLOOKUP(I193,TABLES!$B$2:$C$147,2,FALSE)</f>
        <v>Tesco Pharmacy Department</v>
      </c>
      <c r="K193" s="2" t="s">
        <v>1027</v>
      </c>
      <c r="L193" s="21">
        <v>0.70833333333333337</v>
      </c>
      <c r="M193" s="21">
        <v>0.875</v>
      </c>
      <c r="N193" s="26" t="str">
        <f t="shared" si="19"/>
        <v>4:00</v>
      </c>
      <c r="O193" s="26">
        <f t="shared" si="20"/>
        <v>239.99999999999994</v>
      </c>
      <c r="P193" s="42" t="str">
        <f>VLOOKUP(O193,TABLES!$F$2:$H$8,3)</f>
        <v>3 to 5 hrs</v>
      </c>
      <c r="Q193" s="5" t="s">
        <v>870</v>
      </c>
    </row>
    <row r="194" spans="1:17" x14ac:dyDescent="0.35">
      <c r="A194" s="39" t="s">
        <v>4</v>
      </c>
      <c r="B194" s="14">
        <v>45075</v>
      </c>
      <c r="C194" s="26" t="str">
        <f t="shared" ref="C194:C257" si="21">"Q"&amp;CHOOSE(MONTH(B194),4,4,4,1,1,1,2,2,2,3,3,3)&amp;"-"&amp;IF(MONTH(B194)&lt;4,0,1)+YEAR(B194)-1</f>
        <v>Q1-2023</v>
      </c>
      <c r="D194" s="27" t="str">
        <f t="shared" ref="D194:D257" si="22">TEXT(B194,"yyyy")</f>
        <v>2023</v>
      </c>
      <c r="E194" s="26" t="str">
        <f t="shared" ref="E194:E257" si="23">"Q"&amp;CHOOSE(MONTH(B194),4,4,4,1,1,1,2,2,2,3,3,3)</f>
        <v>Q1</v>
      </c>
      <c r="F194" s="25" t="str">
        <f t="shared" ref="F194:F257" si="24">TEXT(B194,"mmm-yy")</f>
        <v>May-23</v>
      </c>
      <c r="G194" s="26" t="str">
        <f t="shared" ref="G194:G257" si="25">TEXT(B194,"ddd")</f>
        <v>Mon</v>
      </c>
      <c r="H194" s="5" t="s">
        <v>312</v>
      </c>
      <c r="I194" s="42">
        <f>VLOOKUP(H194,TABLES!$A$2:$B$147,2,FALSE)</f>
        <v>4103</v>
      </c>
      <c r="J194" s="42" t="str">
        <f>VLOOKUP(I194,TABLES!$B$2:$C$147,2,FALSE)</f>
        <v>Lloyds Pharmacy Ltd</v>
      </c>
      <c r="K194" s="2" t="s">
        <v>1026</v>
      </c>
      <c r="L194" s="21">
        <v>0.33333333333333331</v>
      </c>
      <c r="M194" s="21">
        <v>0.41666666666666669</v>
      </c>
      <c r="N194" s="26" t="str">
        <f t="shared" ref="N194:N257" si="26">TEXT(M194-L194,"H:MM")</f>
        <v>2:00</v>
      </c>
      <c r="O194" s="26">
        <f t="shared" ref="O194:O257" si="27">(M194-L194)*1440</f>
        <v>120.00000000000006</v>
      </c>
      <c r="P194" s="42" t="str">
        <f>VLOOKUP(O194,TABLES!$F$2:$H$8,3)</f>
        <v>1 to 3 hrs</v>
      </c>
      <c r="Q194" s="5" t="s">
        <v>870</v>
      </c>
    </row>
    <row r="195" spans="1:17" x14ac:dyDescent="0.35">
      <c r="A195" s="39" t="s">
        <v>4</v>
      </c>
      <c r="B195" s="14">
        <v>45075</v>
      </c>
      <c r="C195" s="26" t="str">
        <f t="shared" si="21"/>
        <v>Q1-2023</v>
      </c>
      <c r="D195" s="27" t="str">
        <f t="shared" si="22"/>
        <v>2023</v>
      </c>
      <c r="E195" s="26" t="str">
        <f t="shared" si="23"/>
        <v>Q1</v>
      </c>
      <c r="F195" s="25" t="str">
        <f t="shared" si="24"/>
        <v>May-23</v>
      </c>
      <c r="G195" s="26" t="str">
        <f t="shared" si="25"/>
        <v>Mon</v>
      </c>
      <c r="H195" s="5" t="s">
        <v>312</v>
      </c>
      <c r="I195" s="42">
        <f>VLOOKUP(H195,TABLES!$A$2:$B$147,2,FALSE)</f>
        <v>4103</v>
      </c>
      <c r="J195" s="42" t="str">
        <f>VLOOKUP(I195,TABLES!$B$2:$C$147,2,FALSE)</f>
        <v>Lloyds Pharmacy Ltd</v>
      </c>
      <c r="K195" s="2" t="s">
        <v>1026</v>
      </c>
      <c r="L195" s="21">
        <v>0.66666666666666663</v>
      </c>
      <c r="M195" s="21">
        <v>0.875</v>
      </c>
      <c r="N195" s="26" t="str">
        <f t="shared" si="26"/>
        <v>5:00</v>
      </c>
      <c r="O195" s="26">
        <f t="shared" si="27"/>
        <v>300.00000000000006</v>
      </c>
      <c r="P195" s="42" t="str">
        <f>VLOOKUP(O195,TABLES!$F$2:$H$8,3)</f>
        <v>5 to 7 hrs</v>
      </c>
      <c r="Q195" s="5" t="s">
        <v>870</v>
      </c>
    </row>
    <row r="196" spans="1:17" x14ac:dyDescent="0.35">
      <c r="A196" s="39" t="s">
        <v>4</v>
      </c>
      <c r="B196" s="14">
        <v>45075</v>
      </c>
      <c r="C196" s="26" t="str">
        <f t="shared" si="21"/>
        <v>Q1-2023</v>
      </c>
      <c r="D196" s="27" t="str">
        <f t="shared" si="22"/>
        <v>2023</v>
      </c>
      <c r="E196" s="26" t="str">
        <f t="shared" si="23"/>
        <v>Q1</v>
      </c>
      <c r="F196" s="25" t="str">
        <f t="shared" si="24"/>
        <v>May-23</v>
      </c>
      <c r="G196" s="26" t="str">
        <f t="shared" si="25"/>
        <v>Mon</v>
      </c>
      <c r="H196" s="5" t="s">
        <v>312</v>
      </c>
      <c r="I196" s="42">
        <f>VLOOKUP(H196,TABLES!$A$2:$B$147,2,FALSE)</f>
        <v>4103</v>
      </c>
      <c r="J196" s="42" t="str">
        <f>VLOOKUP(I196,TABLES!$B$2:$C$147,2,FALSE)</f>
        <v>Lloyds Pharmacy Ltd</v>
      </c>
      <c r="K196" s="2" t="s">
        <v>1026</v>
      </c>
      <c r="L196" s="21">
        <v>0.54166666666666663</v>
      </c>
      <c r="M196" s="21">
        <v>0.58333333333333337</v>
      </c>
      <c r="N196" s="26" t="str">
        <f t="shared" si="26"/>
        <v>1:00</v>
      </c>
      <c r="O196" s="26">
        <f t="shared" si="27"/>
        <v>60.000000000000107</v>
      </c>
      <c r="P196" s="42" t="str">
        <f>VLOOKUP(O196,TABLES!$F$2:$H$8,3)</f>
        <v>1 to 3 hrs</v>
      </c>
      <c r="Q196" s="5" t="s">
        <v>873</v>
      </c>
    </row>
    <row r="197" spans="1:17" x14ac:dyDescent="0.35">
      <c r="A197" s="39" t="s">
        <v>4</v>
      </c>
      <c r="B197" s="14">
        <v>45076</v>
      </c>
      <c r="C197" s="26" t="str">
        <f t="shared" si="21"/>
        <v>Q1-2023</v>
      </c>
      <c r="D197" s="27" t="str">
        <f t="shared" si="22"/>
        <v>2023</v>
      </c>
      <c r="E197" s="26" t="str">
        <f t="shared" si="23"/>
        <v>Q1</v>
      </c>
      <c r="F197" s="25" t="str">
        <f t="shared" si="24"/>
        <v>May-23</v>
      </c>
      <c r="G197" s="26" t="str">
        <f t="shared" si="25"/>
        <v>Tue</v>
      </c>
      <c r="H197" s="5" t="s">
        <v>312</v>
      </c>
      <c r="I197" s="42">
        <f>VLOOKUP(H197,TABLES!$A$2:$B$147,2,FALSE)</f>
        <v>4103</v>
      </c>
      <c r="J197" s="42" t="str">
        <f>VLOOKUP(I197,TABLES!$B$2:$C$147,2,FALSE)</f>
        <v>Lloyds Pharmacy Ltd</v>
      </c>
      <c r="K197" s="2" t="s">
        <v>1027</v>
      </c>
      <c r="L197" s="21">
        <v>0.33333333333333331</v>
      </c>
      <c r="M197" s="21">
        <v>0.375</v>
      </c>
      <c r="N197" s="26" t="str">
        <f t="shared" si="26"/>
        <v>1:00</v>
      </c>
      <c r="O197" s="26">
        <f t="shared" si="27"/>
        <v>60.000000000000028</v>
      </c>
      <c r="P197" s="42" t="str">
        <f>VLOOKUP(O197,TABLES!$F$2:$H$8,3)</f>
        <v>1 to 3 hrs</v>
      </c>
      <c r="Q197" s="5" t="s">
        <v>870</v>
      </c>
    </row>
    <row r="198" spans="1:17" x14ac:dyDescent="0.35">
      <c r="A198" s="39" t="s">
        <v>4</v>
      </c>
      <c r="B198" s="14">
        <v>45076</v>
      </c>
      <c r="C198" s="26" t="str">
        <f t="shared" si="21"/>
        <v>Q1-2023</v>
      </c>
      <c r="D198" s="27" t="str">
        <f t="shared" si="22"/>
        <v>2023</v>
      </c>
      <c r="E198" s="26" t="str">
        <f t="shared" si="23"/>
        <v>Q1</v>
      </c>
      <c r="F198" s="25" t="str">
        <f t="shared" si="24"/>
        <v>May-23</v>
      </c>
      <c r="G198" s="26" t="str">
        <f t="shared" si="25"/>
        <v>Tue</v>
      </c>
      <c r="H198" s="5" t="s">
        <v>312</v>
      </c>
      <c r="I198" s="42">
        <f>VLOOKUP(H198,TABLES!$A$2:$B$147,2,FALSE)</f>
        <v>4103</v>
      </c>
      <c r="J198" s="42" t="str">
        <f>VLOOKUP(I198,TABLES!$B$2:$C$147,2,FALSE)</f>
        <v>Lloyds Pharmacy Ltd</v>
      </c>
      <c r="K198" s="2" t="s">
        <v>1027</v>
      </c>
      <c r="L198" s="21">
        <v>0.79166666666666663</v>
      </c>
      <c r="M198" s="21">
        <v>0.875</v>
      </c>
      <c r="N198" s="26" t="str">
        <f t="shared" si="26"/>
        <v>2:00</v>
      </c>
      <c r="O198" s="26">
        <f t="shared" si="27"/>
        <v>120.00000000000006</v>
      </c>
      <c r="P198" s="42" t="str">
        <f>VLOOKUP(O198,TABLES!$F$2:$H$8,3)</f>
        <v>1 to 3 hrs</v>
      </c>
      <c r="Q198" s="5" t="s">
        <v>870</v>
      </c>
    </row>
    <row r="199" spans="1:17" x14ac:dyDescent="0.35">
      <c r="A199" s="39" t="s">
        <v>4</v>
      </c>
      <c r="B199" s="14">
        <v>45076</v>
      </c>
      <c r="C199" s="26" t="str">
        <f t="shared" si="21"/>
        <v>Q1-2023</v>
      </c>
      <c r="D199" s="27" t="str">
        <f t="shared" si="22"/>
        <v>2023</v>
      </c>
      <c r="E199" s="26" t="str">
        <f t="shared" si="23"/>
        <v>Q1</v>
      </c>
      <c r="F199" s="25" t="str">
        <f t="shared" si="24"/>
        <v>May-23</v>
      </c>
      <c r="G199" s="26" t="str">
        <f t="shared" si="25"/>
        <v>Tue</v>
      </c>
      <c r="H199" s="5" t="s">
        <v>312</v>
      </c>
      <c r="I199" s="42">
        <f>VLOOKUP(H199,TABLES!$A$2:$B$147,2,FALSE)</f>
        <v>4103</v>
      </c>
      <c r="J199" s="42" t="str">
        <f>VLOOKUP(I199,TABLES!$B$2:$C$147,2,FALSE)</f>
        <v>Lloyds Pharmacy Ltd</v>
      </c>
      <c r="K199" s="2" t="s">
        <v>1026</v>
      </c>
      <c r="L199" s="21">
        <v>0.54166666666666663</v>
      </c>
      <c r="M199" s="21">
        <v>0.58333333333333337</v>
      </c>
      <c r="N199" s="26" t="str">
        <f t="shared" si="26"/>
        <v>1:00</v>
      </c>
      <c r="O199" s="26">
        <f t="shared" si="27"/>
        <v>60.000000000000107</v>
      </c>
      <c r="P199" s="42" t="str">
        <f>VLOOKUP(O199,TABLES!$F$2:$H$8,3)</f>
        <v>1 to 3 hrs</v>
      </c>
      <c r="Q199" s="5" t="s">
        <v>873</v>
      </c>
    </row>
    <row r="200" spans="1:17" x14ac:dyDescent="0.35">
      <c r="A200" s="39" t="s">
        <v>4</v>
      </c>
      <c r="B200" s="14">
        <v>45077</v>
      </c>
      <c r="C200" s="26" t="str">
        <f t="shared" si="21"/>
        <v>Q1-2023</v>
      </c>
      <c r="D200" s="27" t="str">
        <f t="shared" si="22"/>
        <v>2023</v>
      </c>
      <c r="E200" s="26" t="str">
        <f t="shared" si="23"/>
        <v>Q1</v>
      </c>
      <c r="F200" s="25" t="str">
        <f t="shared" si="24"/>
        <v>May-23</v>
      </c>
      <c r="G200" s="26" t="str">
        <f t="shared" si="25"/>
        <v>Wed</v>
      </c>
      <c r="H200" s="5" t="s">
        <v>312</v>
      </c>
      <c r="I200" s="42">
        <f>VLOOKUP(H200,TABLES!$A$2:$B$147,2,FALSE)</f>
        <v>4103</v>
      </c>
      <c r="J200" s="42" t="str">
        <f>VLOOKUP(I200,TABLES!$B$2:$C$147,2,FALSE)</f>
        <v>Lloyds Pharmacy Ltd</v>
      </c>
      <c r="K200" s="2" t="s">
        <v>1027</v>
      </c>
      <c r="L200" s="21">
        <v>0.33333333333333331</v>
      </c>
      <c r="M200" s="21">
        <v>0.375</v>
      </c>
      <c r="N200" s="26" t="str">
        <f t="shared" si="26"/>
        <v>1:00</v>
      </c>
      <c r="O200" s="26">
        <f t="shared" si="27"/>
        <v>60.000000000000028</v>
      </c>
      <c r="P200" s="42" t="str">
        <f>VLOOKUP(O200,TABLES!$F$2:$H$8,3)</f>
        <v>1 to 3 hrs</v>
      </c>
      <c r="Q200" s="5" t="s">
        <v>870</v>
      </c>
    </row>
    <row r="201" spans="1:17" x14ac:dyDescent="0.35">
      <c r="A201" s="39" t="s">
        <v>4</v>
      </c>
      <c r="B201" s="14">
        <v>45077</v>
      </c>
      <c r="C201" s="26" t="str">
        <f t="shared" si="21"/>
        <v>Q1-2023</v>
      </c>
      <c r="D201" s="27" t="str">
        <f t="shared" si="22"/>
        <v>2023</v>
      </c>
      <c r="E201" s="26" t="str">
        <f t="shared" si="23"/>
        <v>Q1</v>
      </c>
      <c r="F201" s="25" t="str">
        <f t="shared" si="24"/>
        <v>May-23</v>
      </c>
      <c r="G201" s="26" t="str">
        <f t="shared" si="25"/>
        <v>Wed</v>
      </c>
      <c r="H201" s="5" t="s">
        <v>312</v>
      </c>
      <c r="I201" s="42">
        <f>VLOOKUP(H201,TABLES!$A$2:$B$147,2,FALSE)</f>
        <v>4103</v>
      </c>
      <c r="J201" s="42" t="str">
        <f>VLOOKUP(I201,TABLES!$B$2:$C$147,2,FALSE)</f>
        <v>Lloyds Pharmacy Ltd</v>
      </c>
      <c r="K201" s="2" t="s">
        <v>1027</v>
      </c>
      <c r="L201" s="21">
        <v>0.79166666666666663</v>
      </c>
      <c r="M201" s="21">
        <v>0.875</v>
      </c>
      <c r="N201" s="26" t="str">
        <f t="shared" si="26"/>
        <v>2:00</v>
      </c>
      <c r="O201" s="26">
        <f t="shared" si="27"/>
        <v>120.00000000000006</v>
      </c>
      <c r="P201" s="42" t="str">
        <f>VLOOKUP(O201,TABLES!$F$2:$H$8,3)</f>
        <v>1 to 3 hrs</v>
      </c>
      <c r="Q201" s="5" t="s">
        <v>870</v>
      </c>
    </row>
    <row r="202" spans="1:17" x14ac:dyDescent="0.35">
      <c r="A202" s="39" t="s">
        <v>4</v>
      </c>
      <c r="B202" s="14">
        <v>45077</v>
      </c>
      <c r="C202" s="26" t="str">
        <f t="shared" si="21"/>
        <v>Q1-2023</v>
      </c>
      <c r="D202" s="27" t="str">
        <f t="shared" si="22"/>
        <v>2023</v>
      </c>
      <c r="E202" s="26" t="str">
        <f t="shared" si="23"/>
        <v>Q1</v>
      </c>
      <c r="F202" s="25" t="str">
        <f t="shared" si="24"/>
        <v>May-23</v>
      </c>
      <c r="G202" s="26" t="str">
        <f t="shared" si="25"/>
        <v>Wed</v>
      </c>
      <c r="H202" s="5" t="s">
        <v>312</v>
      </c>
      <c r="I202" s="42">
        <f>VLOOKUP(H202,TABLES!$A$2:$B$147,2,FALSE)</f>
        <v>4103</v>
      </c>
      <c r="J202" s="42" t="str">
        <f>VLOOKUP(I202,TABLES!$B$2:$C$147,2,FALSE)</f>
        <v>Lloyds Pharmacy Ltd</v>
      </c>
      <c r="K202" s="2" t="s">
        <v>1026</v>
      </c>
      <c r="L202" s="21">
        <v>0.54166666666666663</v>
      </c>
      <c r="M202" s="21">
        <v>0.58333333333333337</v>
      </c>
      <c r="N202" s="26" t="str">
        <f t="shared" si="26"/>
        <v>1:00</v>
      </c>
      <c r="O202" s="26">
        <f t="shared" si="27"/>
        <v>60.000000000000107</v>
      </c>
      <c r="P202" s="42" t="str">
        <f>VLOOKUP(O202,TABLES!$F$2:$H$8,3)</f>
        <v>1 to 3 hrs</v>
      </c>
      <c r="Q202" s="5" t="s">
        <v>873</v>
      </c>
    </row>
    <row r="203" spans="1:17" x14ac:dyDescent="0.35">
      <c r="A203" s="39" t="s">
        <v>4</v>
      </c>
      <c r="B203" s="14">
        <v>45078</v>
      </c>
      <c r="C203" s="26" t="str">
        <f t="shared" si="21"/>
        <v>Q1-2023</v>
      </c>
      <c r="D203" s="27" t="str">
        <f t="shared" si="22"/>
        <v>2023</v>
      </c>
      <c r="E203" s="26" t="str">
        <f t="shared" si="23"/>
        <v>Q1</v>
      </c>
      <c r="F203" s="25" t="str">
        <f t="shared" si="24"/>
        <v>Jun-23</v>
      </c>
      <c r="G203" s="26" t="str">
        <f t="shared" si="25"/>
        <v>Thu</v>
      </c>
      <c r="H203" s="5" t="s">
        <v>312</v>
      </c>
      <c r="I203" s="42">
        <f>VLOOKUP(H203,TABLES!$A$2:$B$147,2,FALSE)</f>
        <v>4103</v>
      </c>
      <c r="J203" s="42" t="str">
        <f>VLOOKUP(I203,TABLES!$B$2:$C$147,2,FALSE)</f>
        <v>Lloyds Pharmacy Ltd</v>
      </c>
      <c r="K203" s="2" t="s">
        <v>1027</v>
      </c>
      <c r="L203" s="21">
        <v>0.33333333333333331</v>
      </c>
      <c r="M203" s="21">
        <v>0.375</v>
      </c>
      <c r="N203" s="26" t="str">
        <f t="shared" si="26"/>
        <v>1:00</v>
      </c>
      <c r="O203" s="26">
        <f t="shared" si="27"/>
        <v>60.000000000000028</v>
      </c>
      <c r="P203" s="42" t="str">
        <f>VLOOKUP(O203,TABLES!$F$2:$H$8,3)</f>
        <v>1 to 3 hrs</v>
      </c>
      <c r="Q203" s="5" t="s">
        <v>870</v>
      </c>
    </row>
    <row r="204" spans="1:17" x14ac:dyDescent="0.35">
      <c r="A204" s="39" t="s">
        <v>4</v>
      </c>
      <c r="B204" s="14">
        <v>45078</v>
      </c>
      <c r="C204" s="26" t="str">
        <f t="shared" si="21"/>
        <v>Q1-2023</v>
      </c>
      <c r="D204" s="27" t="str">
        <f t="shared" si="22"/>
        <v>2023</v>
      </c>
      <c r="E204" s="26" t="str">
        <f t="shared" si="23"/>
        <v>Q1</v>
      </c>
      <c r="F204" s="25" t="str">
        <f t="shared" si="24"/>
        <v>Jun-23</v>
      </c>
      <c r="G204" s="26" t="str">
        <f t="shared" si="25"/>
        <v>Thu</v>
      </c>
      <c r="H204" s="5" t="s">
        <v>312</v>
      </c>
      <c r="I204" s="42">
        <f>VLOOKUP(H204,TABLES!$A$2:$B$147,2,FALSE)</f>
        <v>4103</v>
      </c>
      <c r="J204" s="42" t="str">
        <f>VLOOKUP(I204,TABLES!$B$2:$C$147,2,FALSE)</f>
        <v>Lloyds Pharmacy Ltd</v>
      </c>
      <c r="K204" s="2" t="s">
        <v>1027</v>
      </c>
      <c r="L204" s="21">
        <v>0.79166666666666663</v>
      </c>
      <c r="M204" s="21">
        <v>0.875</v>
      </c>
      <c r="N204" s="26" t="str">
        <f t="shared" si="26"/>
        <v>2:00</v>
      </c>
      <c r="O204" s="26">
        <f t="shared" si="27"/>
        <v>120.00000000000006</v>
      </c>
      <c r="P204" s="42" t="str">
        <f>VLOOKUP(O204,TABLES!$F$2:$H$8,3)</f>
        <v>1 to 3 hrs</v>
      </c>
      <c r="Q204" s="5" t="s">
        <v>870</v>
      </c>
    </row>
    <row r="205" spans="1:17" x14ac:dyDescent="0.35">
      <c r="A205" s="39" t="s">
        <v>4</v>
      </c>
      <c r="B205" s="14">
        <v>45078</v>
      </c>
      <c r="C205" s="26" t="str">
        <f t="shared" si="21"/>
        <v>Q1-2023</v>
      </c>
      <c r="D205" s="27" t="str">
        <f t="shared" si="22"/>
        <v>2023</v>
      </c>
      <c r="E205" s="26" t="str">
        <f t="shared" si="23"/>
        <v>Q1</v>
      </c>
      <c r="F205" s="25" t="str">
        <f t="shared" si="24"/>
        <v>Jun-23</v>
      </c>
      <c r="G205" s="26" t="str">
        <f t="shared" si="25"/>
        <v>Thu</v>
      </c>
      <c r="H205" s="5" t="s">
        <v>312</v>
      </c>
      <c r="I205" s="42">
        <f>VLOOKUP(H205,TABLES!$A$2:$B$147,2,FALSE)</f>
        <v>4103</v>
      </c>
      <c r="J205" s="42" t="str">
        <f>VLOOKUP(I205,TABLES!$B$2:$C$147,2,FALSE)</f>
        <v>Lloyds Pharmacy Ltd</v>
      </c>
      <c r="K205" s="2" t="s">
        <v>1026</v>
      </c>
      <c r="L205" s="21">
        <v>0.54166666666666663</v>
      </c>
      <c r="M205" s="21">
        <v>0.58333333333333337</v>
      </c>
      <c r="N205" s="26" t="str">
        <f t="shared" si="26"/>
        <v>1:00</v>
      </c>
      <c r="O205" s="26">
        <f t="shared" si="27"/>
        <v>60.000000000000107</v>
      </c>
      <c r="P205" s="42" t="str">
        <f>VLOOKUP(O205,TABLES!$F$2:$H$8,3)</f>
        <v>1 to 3 hrs</v>
      </c>
      <c r="Q205" s="5" t="s">
        <v>873</v>
      </c>
    </row>
    <row r="206" spans="1:17" x14ac:dyDescent="0.35">
      <c r="A206" s="39" t="s">
        <v>4</v>
      </c>
      <c r="B206" s="14">
        <v>45079</v>
      </c>
      <c r="C206" s="26" t="str">
        <f t="shared" si="21"/>
        <v>Q1-2023</v>
      </c>
      <c r="D206" s="27" t="str">
        <f t="shared" si="22"/>
        <v>2023</v>
      </c>
      <c r="E206" s="26" t="str">
        <f t="shared" si="23"/>
        <v>Q1</v>
      </c>
      <c r="F206" s="25" t="str">
        <f t="shared" si="24"/>
        <v>Jun-23</v>
      </c>
      <c r="G206" s="26" t="str">
        <f t="shared" si="25"/>
        <v>Fri</v>
      </c>
      <c r="H206" s="5" t="s">
        <v>312</v>
      </c>
      <c r="I206" s="42">
        <f>VLOOKUP(H206,TABLES!$A$2:$B$147,2,FALSE)</f>
        <v>4103</v>
      </c>
      <c r="J206" s="42" t="str">
        <f>VLOOKUP(I206,TABLES!$B$2:$C$147,2,FALSE)</f>
        <v>Lloyds Pharmacy Ltd</v>
      </c>
      <c r="K206" s="2" t="s">
        <v>1027</v>
      </c>
      <c r="L206" s="21">
        <v>0.33333333333333331</v>
      </c>
      <c r="M206" s="21">
        <v>0.375</v>
      </c>
      <c r="N206" s="26" t="str">
        <f t="shared" si="26"/>
        <v>1:00</v>
      </c>
      <c r="O206" s="26">
        <f t="shared" si="27"/>
        <v>60.000000000000028</v>
      </c>
      <c r="P206" s="42" t="str">
        <f>VLOOKUP(O206,TABLES!$F$2:$H$8,3)</f>
        <v>1 to 3 hrs</v>
      </c>
      <c r="Q206" s="5" t="s">
        <v>870</v>
      </c>
    </row>
    <row r="207" spans="1:17" x14ac:dyDescent="0.35">
      <c r="A207" s="39" t="s">
        <v>4</v>
      </c>
      <c r="B207" s="14">
        <v>45079</v>
      </c>
      <c r="C207" s="26" t="str">
        <f t="shared" si="21"/>
        <v>Q1-2023</v>
      </c>
      <c r="D207" s="27" t="str">
        <f t="shared" si="22"/>
        <v>2023</v>
      </c>
      <c r="E207" s="26" t="str">
        <f t="shared" si="23"/>
        <v>Q1</v>
      </c>
      <c r="F207" s="25" t="str">
        <f t="shared" si="24"/>
        <v>Jun-23</v>
      </c>
      <c r="G207" s="26" t="str">
        <f t="shared" si="25"/>
        <v>Fri</v>
      </c>
      <c r="H207" s="5" t="s">
        <v>312</v>
      </c>
      <c r="I207" s="42">
        <f>VLOOKUP(H207,TABLES!$A$2:$B$147,2,FALSE)</f>
        <v>4103</v>
      </c>
      <c r="J207" s="42" t="str">
        <f>VLOOKUP(I207,TABLES!$B$2:$C$147,2,FALSE)</f>
        <v>Lloyds Pharmacy Ltd</v>
      </c>
      <c r="K207" s="2" t="s">
        <v>1027</v>
      </c>
      <c r="L207" s="21">
        <v>0.79166666666666663</v>
      </c>
      <c r="M207" s="21">
        <v>0.875</v>
      </c>
      <c r="N207" s="26" t="str">
        <f t="shared" si="26"/>
        <v>2:00</v>
      </c>
      <c r="O207" s="26">
        <f t="shared" si="27"/>
        <v>120.00000000000006</v>
      </c>
      <c r="P207" s="42" t="str">
        <f>VLOOKUP(O207,TABLES!$F$2:$H$8,3)</f>
        <v>1 to 3 hrs</v>
      </c>
      <c r="Q207" s="5" t="s">
        <v>870</v>
      </c>
    </row>
    <row r="208" spans="1:17" x14ac:dyDescent="0.35">
      <c r="A208" s="39" t="s">
        <v>4</v>
      </c>
      <c r="B208" s="14">
        <v>45079</v>
      </c>
      <c r="C208" s="26" t="str">
        <f t="shared" si="21"/>
        <v>Q1-2023</v>
      </c>
      <c r="D208" s="27" t="str">
        <f t="shared" si="22"/>
        <v>2023</v>
      </c>
      <c r="E208" s="26" t="str">
        <f t="shared" si="23"/>
        <v>Q1</v>
      </c>
      <c r="F208" s="25" t="str">
        <f t="shared" si="24"/>
        <v>Jun-23</v>
      </c>
      <c r="G208" s="26" t="str">
        <f t="shared" si="25"/>
        <v>Fri</v>
      </c>
      <c r="H208" s="5" t="s">
        <v>312</v>
      </c>
      <c r="I208" s="42">
        <f>VLOOKUP(H208,TABLES!$A$2:$B$147,2,FALSE)</f>
        <v>4103</v>
      </c>
      <c r="J208" s="42" t="str">
        <f>VLOOKUP(I208,TABLES!$B$2:$C$147,2,FALSE)</f>
        <v>Lloyds Pharmacy Ltd</v>
      </c>
      <c r="K208" s="2" t="s">
        <v>1026</v>
      </c>
      <c r="L208" s="21">
        <v>0.54166666666666663</v>
      </c>
      <c r="M208" s="21">
        <v>0.58333333333333337</v>
      </c>
      <c r="N208" s="26" t="str">
        <f t="shared" si="26"/>
        <v>1:00</v>
      </c>
      <c r="O208" s="26">
        <f t="shared" si="27"/>
        <v>60.000000000000107</v>
      </c>
      <c r="P208" s="42" t="str">
        <f>VLOOKUP(O208,TABLES!$F$2:$H$8,3)</f>
        <v>1 to 3 hrs</v>
      </c>
      <c r="Q208" s="5" t="s">
        <v>873</v>
      </c>
    </row>
    <row r="209" spans="1:17" x14ac:dyDescent="0.35">
      <c r="A209" s="39" t="s">
        <v>4</v>
      </c>
      <c r="B209" s="14">
        <v>45080</v>
      </c>
      <c r="C209" s="26" t="str">
        <f t="shared" si="21"/>
        <v>Q1-2023</v>
      </c>
      <c r="D209" s="27" t="str">
        <f t="shared" si="22"/>
        <v>2023</v>
      </c>
      <c r="E209" s="26" t="str">
        <f t="shared" si="23"/>
        <v>Q1</v>
      </c>
      <c r="F209" s="25" t="str">
        <f t="shared" si="24"/>
        <v>Jun-23</v>
      </c>
      <c r="G209" s="26" t="str">
        <f t="shared" si="25"/>
        <v>Sat</v>
      </c>
      <c r="H209" s="5" t="s">
        <v>299</v>
      </c>
      <c r="I209" s="42">
        <f>VLOOKUP(H209,TABLES!$A$2:$B$147,2,FALSE)</f>
        <v>4093</v>
      </c>
      <c r="J209" s="42" t="str">
        <f>VLOOKUP(I209,TABLES!$B$2:$C$147,2,FALSE)</f>
        <v>Ms Karen Braithwaite</v>
      </c>
      <c r="K209" s="2" t="s">
        <v>1027</v>
      </c>
      <c r="L209" s="21">
        <v>0.375</v>
      </c>
      <c r="M209" s="21">
        <v>0.54166666666666663</v>
      </c>
      <c r="N209" s="26" t="str">
        <f t="shared" si="26"/>
        <v>4:00</v>
      </c>
      <c r="O209" s="26">
        <f t="shared" si="27"/>
        <v>239.99999999999994</v>
      </c>
      <c r="P209" s="42" t="str">
        <f>VLOOKUP(O209,TABLES!$F$2:$H$8,3)</f>
        <v>3 to 5 hrs</v>
      </c>
      <c r="Q209" s="5" t="s">
        <v>870</v>
      </c>
    </row>
    <row r="210" spans="1:17" x14ac:dyDescent="0.35">
      <c r="A210" s="39" t="s">
        <v>4</v>
      </c>
      <c r="B210" s="14">
        <v>45080</v>
      </c>
      <c r="C210" s="26" t="str">
        <f t="shared" si="21"/>
        <v>Q1-2023</v>
      </c>
      <c r="D210" s="27" t="str">
        <f t="shared" si="22"/>
        <v>2023</v>
      </c>
      <c r="E210" s="26" t="str">
        <f t="shared" si="23"/>
        <v>Q1</v>
      </c>
      <c r="F210" s="25" t="str">
        <f t="shared" si="24"/>
        <v>Jun-23</v>
      </c>
      <c r="G210" s="26" t="str">
        <f t="shared" si="25"/>
        <v>Sat</v>
      </c>
      <c r="H210" s="5" t="s">
        <v>554</v>
      </c>
      <c r="I210" s="42">
        <f>VLOOKUP(H210,TABLES!$A$2:$B$147,2,FALSE)</f>
        <v>4256</v>
      </c>
      <c r="J210" s="42" t="str">
        <f>VLOOKUP(I210,TABLES!$B$2:$C$147,2,FALSE)</f>
        <v>Tesco Pharmacy Department</v>
      </c>
      <c r="K210" s="2" t="s">
        <v>1027</v>
      </c>
      <c r="L210" s="21">
        <v>0.66666666666666663</v>
      </c>
      <c r="M210" s="21">
        <v>0.875</v>
      </c>
      <c r="N210" s="26" t="str">
        <f t="shared" si="26"/>
        <v>5:00</v>
      </c>
      <c r="O210" s="26">
        <f t="shared" si="27"/>
        <v>300.00000000000006</v>
      </c>
      <c r="P210" s="42" t="str">
        <f>VLOOKUP(O210,TABLES!$F$2:$H$8,3)</f>
        <v>5 to 7 hrs</v>
      </c>
      <c r="Q210" s="5" t="s">
        <v>870</v>
      </c>
    </row>
    <row r="211" spans="1:17" x14ac:dyDescent="0.35">
      <c r="A211" s="39" t="s">
        <v>4</v>
      </c>
      <c r="B211" s="14">
        <v>45080</v>
      </c>
      <c r="C211" s="26" t="str">
        <f t="shared" si="21"/>
        <v>Q1-2023</v>
      </c>
      <c r="D211" s="27" t="str">
        <f t="shared" si="22"/>
        <v>2023</v>
      </c>
      <c r="E211" s="26" t="str">
        <f t="shared" si="23"/>
        <v>Q1</v>
      </c>
      <c r="F211" s="25" t="str">
        <f t="shared" si="24"/>
        <v>Jun-23</v>
      </c>
      <c r="G211" s="26" t="str">
        <f t="shared" si="25"/>
        <v>Sat</v>
      </c>
      <c r="H211" s="5" t="s">
        <v>312</v>
      </c>
      <c r="I211" s="42">
        <f>VLOOKUP(H211,TABLES!$A$2:$B$147,2,FALSE)</f>
        <v>4103</v>
      </c>
      <c r="J211" s="42" t="str">
        <f>VLOOKUP(I211,TABLES!$B$2:$C$147,2,FALSE)</f>
        <v>Lloyds Pharmacy Ltd</v>
      </c>
      <c r="K211" s="2" t="s">
        <v>1027</v>
      </c>
      <c r="L211" s="21">
        <v>0.33333333333333331</v>
      </c>
      <c r="M211" s="21">
        <v>0.375</v>
      </c>
      <c r="N211" s="26" t="str">
        <f t="shared" si="26"/>
        <v>1:00</v>
      </c>
      <c r="O211" s="26">
        <f t="shared" si="27"/>
        <v>60.000000000000028</v>
      </c>
      <c r="P211" s="42" t="str">
        <f>VLOOKUP(O211,TABLES!$F$2:$H$8,3)</f>
        <v>1 to 3 hrs</v>
      </c>
      <c r="Q211" s="5" t="s">
        <v>870</v>
      </c>
    </row>
    <row r="212" spans="1:17" x14ac:dyDescent="0.35">
      <c r="A212" s="39" t="s">
        <v>4</v>
      </c>
      <c r="B212" s="14">
        <v>45080</v>
      </c>
      <c r="C212" s="26" t="str">
        <f t="shared" si="21"/>
        <v>Q1-2023</v>
      </c>
      <c r="D212" s="27" t="str">
        <f t="shared" si="22"/>
        <v>2023</v>
      </c>
      <c r="E212" s="26" t="str">
        <f t="shared" si="23"/>
        <v>Q1</v>
      </c>
      <c r="F212" s="25" t="str">
        <f t="shared" si="24"/>
        <v>Jun-23</v>
      </c>
      <c r="G212" s="26" t="str">
        <f t="shared" si="25"/>
        <v>Sat</v>
      </c>
      <c r="H212" s="5" t="s">
        <v>312</v>
      </c>
      <c r="I212" s="42">
        <f>VLOOKUP(H212,TABLES!$A$2:$B$147,2,FALSE)</f>
        <v>4103</v>
      </c>
      <c r="J212" s="42" t="str">
        <f>VLOOKUP(I212,TABLES!$B$2:$C$147,2,FALSE)</f>
        <v>Lloyds Pharmacy Ltd</v>
      </c>
      <c r="K212" s="2" t="s">
        <v>1027</v>
      </c>
      <c r="L212" s="21">
        <v>0.70833333333333337</v>
      </c>
      <c r="M212" s="21">
        <v>0.79166666666666663</v>
      </c>
      <c r="N212" s="26" t="str">
        <f t="shared" si="26"/>
        <v>2:00</v>
      </c>
      <c r="O212" s="26">
        <f t="shared" si="27"/>
        <v>119.99999999999989</v>
      </c>
      <c r="P212" s="42" t="str">
        <f>VLOOKUP(O212,TABLES!$F$2:$H$8,3)</f>
        <v>1 to 3 hrs</v>
      </c>
      <c r="Q212" s="5" t="s">
        <v>870</v>
      </c>
    </row>
    <row r="213" spans="1:17" x14ac:dyDescent="0.35">
      <c r="A213" s="39" t="s">
        <v>4</v>
      </c>
      <c r="B213" s="14">
        <v>45080</v>
      </c>
      <c r="C213" s="26" t="str">
        <f t="shared" si="21"/>
        <v>Q1-2023</v>
      </c>
      <c r="D213" s="27" t="str">
        <f t="shared" si="22"/>
        <v>2023</v>
      </c>
      <c r="E213" s="26" t="str">
        <f t="shared" si="23"/>
        <v>Q1</v>
      </c>
      <c r="F213" s="25" t="str">
        <f t="shared" si="24"/>
        <v>Jun-23</v>
      </c>
      <c r="G213" s="26" t="str">
        <f t="shared" si="25"/>
        <v>Sat</v>
      </c>
      <c r="H213" s="5" t="s">
        <v>312</v>
      </c>
      <c r="I213" s="42">
        <f>VLOOKUP(H213,TABLES!$A$2:$B$147,2,FALSE)</f>
        <v>4103</v>
      </c>
      <c r="J213" s="42" t="str">
        <f>VLOOKUP(I213,TABLES!$B$2:$C$147,2,FALSE)</f>
        <v>Lloyds Pharmacy Ltd</v>
      </c>
      <c r="K213" s="2" t="s">
        <v>1026</v>
      </c>
      <c r="L213" s="21">
        <v>0.54166666666666663</v>
      </c>
      <c r="M213" s="21">
        <v>0.58333333333333337</v>
      </c>
      <c r="N213" s="26" t="str">
        <f t="shared" si="26"/>
        <v>1:00</v>
      </c>
      <c r="O213" s="26">
        <f t="shared" si="27"/>
        <v>60.000000000000107</v>
      </c>
      <c r="P213" s="42" t="str">
        <f>VLOOKUP(O213,TABLES!$F$2:$H$8,3)</f>
        <v>1 to 3 hrs</v>
      </c>
      <c r="Q213" s="5" t="s">
        <v>873</v>
      </c>
    </row>
    <row r="214" spans="1:17" x14ac:dyDescent="0.35">
      <c r="A214" s="39" t="s">
        <v>4</v>
      </c>
      <c r="B214" s="14">
        <v>45080</v>
      </c>
      <c r="C214" s="26" t="str">
        <f t="shared" si="21"/>
        <v>Q1-2023</v>
      </c>
      <c r="D214" s="27" t="str">
        <f t="shared" si="22"/>
        <v>2023</v>
      </c>
      <c r="E214" s="26" t="str">
        <f t="shared" si="23"/>
        <v>Q1</v>
      </c>
      <c r="F214" s="25" t="str">
        <f t="shared" si="24"/>
        <v>Jun-23</v>
      </c>
      <c r="G214" s="26" t="str">
        <f t="shared" si="25"/>
        <v>Sat</v>
      </c>
      <c r="H214" s="5" t="s">
        <v>554</v>
      </c>
      <c r="I214" s="42">
        <f>VLOOKUP(H214,TABLES!$A$2:$B$147,2,FALSE)</f>
        <v>4256</v>
      </c>
      <c r="J214" s="42" t="str">
        <f>VLOOKUP(I214,TABLES!$B$2:$C$147,2,FALSE)</f>
        <v>Tesco Pharmacy Department</v>
      </c>
      <c r="K214" s="2" t="s">
        <v>1027</v>
      </c>
      <c r="L214" s="21">
        <v>0.66666666666666663</v>
      </c>
      <c r="M214" s="21">
        <v>0.875</v>
      </c>
      <c r="N214" s="26" t="str">
        <f t="shared" si="26"/>
        <v>5:00</v>
      </c>
      <c r="O214" s="26">
        <f t="shared" si="27"/>
        <v>300.00000000000006</v>
      </c>
      <c r="P214" s="42" t="str">
        <f>VLOOKUP(O214,TABLES!$F$2:$H$8,3)</f>
        <v>5 to 7 hrs</v>
      </c>
      <c r="Q214" s="5" t="s">
        <v>870</v>
      </c>
    </row>
    <row r="215" spans="1:17" x14ac:dyDescent="0.35">
      <c r="A215" s="39" t="s">
        <v>4</v>
      </c>
      <c r="B215" s="14">
        <v>45080</v>
      </c>
      <c r="C215" s="26" t="str">
        <f t="shared" si="21"/>
        <v>Q1-2023</v>
      </c>
      <c r="D215" s="27" t="str">
        <f t="shared" si="22"/>
        <v>2023</v>
      </c>
      <c r="E215" s="26" t="str">
        <f t="shared" si="23"/>
        <v>Q1</v>
      </c>
      <c r="F215" s="25" t="str">
        <f t="shared" si="24"/>
        <v>Jun-23</v>
      </c>
      <c r="G215" s="26" t="str">
        <f t="shared" si="25"/>
        <v>Sat</v>
      </c>
      <c r="H215" s="5" t="s">
        <v>491</v>
      </c>
      <c r="I215" s="42">
        <f>VLOOKUP(H215,TABLES!$A$2:$B$147,2,FALSE)</f>
        <v>4173</v>
      </c>
      <c r="J215" s="42" t="str">
        <f>VLOOKUP(I215,TABLES!$B$2:$C$147,2,FALSE)</f>
        <v>Asda Stores Ltd</v>
      </c>
      <c r="K215" s="2" t="s">
        <v>1027</v>
      </c>
      <c r="L215" s="21">
        <v>0.72916666666666663</v>
      </c>
      <c r="M215" s="21">
        <v>0.83333333333333337</v>
      </c>
      <c r="N215" s="26" t="str">
        <f t="shared" si="26"/>
        <v>2:30</v>
      </c>
      <c r="O215" s="26">
        <f t="shared" si="27"/>
        <v>150.00000000000011</v>
      </c>
      <c r="P215" s="42" t="str">
        <f>VLOOKUP(O215,TABLES!$F$2:$H$8,3)</f>
        <v>1 to 3 hrs</v>
      </c>
      <c r="Q215" s="5" t="s">
        <v>870</v>
      </c>
    </row>
    <row r="216" spans="1:17" x14ac:dyDescent="0.35">
      <c r="A216" s="39" t="s">
        <v>4</v>
      </c>
      <c r="B216" s="14">
        <v>45080</v>
      </c>
      <c r="C216" s="26" t="str">
        <f t="shared" si="21"/>
        <v>Q1-2023</v>
      </c>
      <c r="D216" s="27" t="str">
        <f t="shared" si="22"/>
        <v>2023</v>
      </c>
      <c r="E216" s="26" t="str">
        <f t="shared" si="23"/>
        <v>Q1</v>
      </c>
      <c r="F216" s="25" t="str">
        <f t="shared" si="24"/>
        <v>Jun-23</v>
      </c>
      <c r="G216" s="26" t="str">
        <f t="shared" si="25"/>
        <v>Sat</v>
      </c>
      <c r="H216" s="5" t="s">
        <v>326</v>
      </c>
      <c r="I216" s="42">
        <f>VLOOKUP(H216,TABLES!$A$2:$B$147,2,FALSE)</f>
        <v>4107</v>
      </c>
      <c r="J216" s="42" t="str">
        <f>VLOOKUP(I216,TABLES!$B$2:$C$147,2,FALSE)</f>
        <v>Lloyds Pharmacy Ltd</v>
      </c>
      <c r="K216" s="2" t="s">
        <v>1026</v>
      </c>
      <c r="L216" s="21">
        <v>0.375</v>
      </c>
      <c r="M216" s="21">
        <v>0.70833333333333337</v>
      </c>
      <c r="N216" s="26" t="str">
        <f t="shared" si="26"/>
        <v>8:00</v>
      </c>
      <c r="O216" s="26">
        <f t="shared" si="27"/>
        <v>480.00000000000006</v>
      </c>
      <c r="P216" s="42" t="str">
        <f>VLOOKUP(O216,TABLES!$F$2:$H$8,3)</f>
        <v>Over 7 hrs</v>
      </c>
      <c r="Q216" s="5" t="s">
        <v>874</v>
      </c>
    </row>
    <row r="217" spans="1:17" x14ac:dyDescent="0.35">
      <c r="A217" s="39" t="s">
        <v>4</v>
      </c>
      <c r="B217" s="14">
        <v>45081</v>
      </c>
      <c r="C217" s="26" t="str">
        <f t="shared" si="21"/>
        <v>Q1-2023</v>
      </c>
      <c r="D217" s="27" t="str">
        <f t="shared" si="22"/>
        <v>2023</v>
      </c>
      <c r="E217" s="26" t="str">
        <f t="shared" si="23"/>
        <v>Q1</v>
      </c>
      <c r="F217" s="25" t="str">
        <f t="shared" si="24"/>
        <v>Jun-23</v>
      </c>
      <c r="G217" s="26" t="str">
        <f t="shared" si="25"/>
        <v>Sun</v>
      </c>
      <c r="H217" s="5" t="s">
        <v>554</v>
      </c>
      <c r="I217" s="42">
        <f>VLOOKUP(H217,TABLES!$A$2:$B$147,2,FALSE)</f>
        <v>4256</v>
      </c>
      <c r="J217" s="42" t="str">
        <f>VLOOKUP(I217,TABLES!$B$2:$C$147,2,FALSE)</f>
        <v>Tesco Pharmacy Department</v>
      </c>
      <c r="K217" s="2" t="s">
        <v>1027</v>
      </c>
      <c r="L217" s="21">
        <v>0.41666666666666669</v>
      </c>
      <c r="M217" s="21">
        <v>0.75</v>
      </c>
      <c r="N217" s="26" t="str">
        <f t="shared" si="26"/>
        <v>8:00</v>
      </c>
      <c r="O217" s="26">
        <f t="shared" si="27"/>
        <v>480</v>
      </c>
      <c r="P217" s="42" t="str">
        <f>VLOOKUP(O217,TABLES!$F$2:$H$8,3)</f>
        <v>Over 7 hrs</v>
      </c>
      <c r="Q217" s="5" t="s">
        <v>870</v>
      </c>
    </row>
    <row r="218" spans="1:17" x14ac:dyDescent="0.35">
      <c r="A218" s="39" t="s">
        <v>4</v>
      </c>
      <c r="B218" s="14">
        <v>45081</v>
      </c>
      <c r="C218" s="26" t="str">
        <f t="shared" si="21"/>
        <v>Q1-2023</v>
      </c>
      <c r="D218" s="27" t="str">
        <f t="shared" si="22"/>
        <v>2023</v>
      </c>
      <c r="E218" s="26" t="str">
        <f t="shared" si="23"/>
        <v>Q1</v>
      </c>
      <c r="F218" s="25" t="str">
        <f t="shared" si="24"/>
        <v>Jun-23</v>
      </c>
      <c r="G218" s="26" t="str">
        <f t="shared" si="25"/>
        <v>Sun</v>
      </c>
      <c r="H218" s="5" t="s">
        <v>312</v>
      </c>
      <c r="I218" s="42">
        <f>VLOOKUP(H218,TABLES!$A$2:$B$147,2,FALSE)</f>
        <v>4103</v>
      </c>
      <c r="J218" s="42" t="str">
        <f>VLOOKUP(I218,TABLES!$B$2:$C$147,2,FALSE)</f>
        <v>Lloyds Pharmacy Ltd</v>
      </c>
      <c r="K218" s="2" t="s">
        <v>1027</v>
      </c>
      <c r="L218" s="21">
        <v>0.375</v>
      </c>
      <c r="M218" s="21">
        <v>0.75</v>
      </c>
      <c r="N218" s="26" t="str">
        <f t="shared" si="26"/>
        <v>9:00</v>
      </c>
      <c r="O218" s="26">
        <f t="shared" si="27"/>
        <v>540</v>
      </c>
      <c r="P218" s="42" t="str">
        <f>VLOOKUP(O218,TABLES!$F$2:$H$8,3)</f>
        <v>Over 7 hrs</v>
      </c>
      <c r="Q218" s="5" t="s">
        <v>870</v>
      </c>
    </row>
    <row r="219" spans="1:17" x14ac:dyDescent="0.35">
      <c r="A219" s="39" t="s">
        <v>4</v>
      </c>
      <c r="B219" s="14">
        <v>45081</v>
      </c>
      <c r="C219" s="26" t="str">
        <f t="shared" si="21"/>
        <v>Q1-2023</v>
      </c>
      <c r="D219" s="27" t="str">
        <f t="shared" si="22"/>
        <v>2023</v>
      </c>
      <c r="E219" s="26" t="str">
        <f t="shared" si="23"/>
        <v>Q1</v>
      </c>
      <c r="F219" s="25" t="str">
        <f t="shared" si="24"/>
        <v>Jun-23</v>
      </c>
      <c r="G219" s="26" t="str">
        <f t="shared" si="25"/>
        <v>Sun</v>
      </c>
      <c r="H219" s="5" t="s">
        <v>312</v>
      </c>
      <c r="I219" s="42">
        <f>VLOOKUP(H219,TABLES!$A$2:$B$147,2,FALSE)</f>
        <v>4103</v>
      </c>
      <c r="J219" s="42" t="str">
        <f>VLOOKUP(I219,TABLES!$B$2:$C$147,2,FALSE)</f>
        <v>Lloyds Pharmacy Ltd</v>
      </c>
      <c r="K219" s="2" t="s">
        <v>1026</v>
      </c>
      <c r="L219" s="21">
        <v>0.54166666666666663</v>
      </c>
      <c r="M219" s="21">
        <v>0.58333333333333337</v>
      </c>
      <c r="N219" s="26" t="str">
        <f t="shared" si="26"/>
        <v>1:00</v>
      </c>
      <c r="O219" s="26">
        <f t="shared" si="27"/>
        <v>60.000000000000107</v>
      </c>
      <c r="P219" s="42" t="str">
        <f>VLOOKUP(O219,TABLES!$F$2:$H$8,3)</f>
        <v>1 to 3 hrs</v>
      </c>
      <c r="Q219" s="5" t="s">
        <v>873</v>
      </c>
    </row>
    <row r="220" spans="1:17" x14ac:dyDescent="0.35">
      <c r="A220" s="39" t="s">
        <v>4</v>
      </c>
      <c r="B220" s="14">
        <v>45081</v>
      </c>
      <c r="C220" s="26" t="str">
        <f t="shared" si="21"/>
        <v>Q1-2023</v>
      </c>
      <c r="D220" s="27" t="str">
        <f t="shared" si="22"/>
        <v>2023</v>
      </c>
      <c r="E220" s="26" t="str">
        <f t="shared" si="23"/>
        <v>Q1</v>
      </c>
      <c r="F220" s="25" t="str">
        <f t="shared" si="24"/>
        <v>Jun-23</v>
      </c>
      <c r="G220" s="26" t="str">
        <f t="shared" si="25"/>
        <v>Sun</v>
      </c>
      <c r="H220" s="5" t="s">
        <v>554</v>
      </c>
      <c r="I220" s="42">
        <f>VLOOKUP(H220,TABLES!$A$2:$B$147,2,FALSE)</f>
        <v>4256</v>
      </c>
      <c r="J220" s="42" t="str">
        <f>VLOOKUP(I220,TABLES!$B$2:$C$147,2,FALSE)</f>
        <v>Tesco Pharmacy Department</v>
      </c>
      <c r="K220" s="2" t="s">
        <v>1027</v>
      </c>
      <c r="L220" s="21">
        <v>0.41666666666666669</v>
      </c>
      <c r="M220" s="21">
        <v>0.75</v>
      </c>
      <c r="N220" s="26" t="str">
        <f t="shared" si="26"/>
        <v>8:00</v>
      </c>
      <c r="O220" s="26">
        <f t="shared" si="27"/>
        <v>480</v>
      </c>
      <c r="P220" s="42" t="str">
        <f>VLOOKUP(O220,TABLES!$F$2:$H$8,3)</f>
        <v>Over 7 hrs</v>
      </c>
      <c r="Q220" s="5" t="s">
        <v>870</v>
      </c>
    </row>
    <row r="221" spans="1:17" x14ac:dyDescent="0.35">
      <c r="A221" s="39" t="s">
        <v>4</v>
      </c>
      <c r="B221" s="14">
        <v>45082</v>
      </c>
      <c r="C221" s="26" t="str">
        <f t="shared" si="21"/>
        <v>Q1-2023</v>
      </c>
      <c r="D221" s="27" t="str">
        <f t="shared" si="22"/>
        <v>2023</v>
      </c>
      <c r="E221" s="26" t="str">
        <f t="shared" si="23"/>
        <v>Q1</v>
      </c>
      <c r="F221" s="25" t="str">
        <f t="shared" si="24"/>
        <v>Jun-23</v>
      </c>
      <c r="G221" s="26" t="str">
        <f t="shared" si="25"/>
        <v>Mon</v>
      </c>
      <c r="H221" s="5" t="s">
        <v>312</v>
      </c>
      <c r="I221" s="42">
        <f>VLOOKUP(H221,TABLES!$A$2:$B$147,2,FALSE)</f>
        <v>4103</v>
      </c>
      <c r="J221" s="42" t="str">
        <f>VLOOKUP(I221,TABLES!$B$2:$C$147,2,FALSE)</f>
        <v>Lloyds Pharmacy Ltd</v>
      </c>
      <c r="K221" s="2" t="s">
        <v>1026</v>
      </c>
      <c r="L221" s="21">
        <v>0.54166666666666663</v>
      </c>
      <c r="M221" s="21">
        <v>0.58333333333333337</v>
      </c>
      <c r="N221" s="26" t="str">
        <f t="shared" si="26"/>
        <v>1:00</v>
      </c>
      <c r="O221" s="26">
        <f t="shared" si="27"/>
        <v>60.000000000000107</v>
      </c>
      <c r="P221" s="42" t="str">
        <f>VLOOKUP(O221,TABLES!$F$2:$H$8,3)</f>
        <v>1 to 3 hrs</v>
      </c>
      <c r="Q221" s="5" t="s">
        <v>873</v>
      </c>
    </row>
    <row r="222" spans="1:17" x14ac:dyDescent="0.35">
      <c r="A222" s="39" t="s">
        <v>4</v>
      </c>
      <c r="B222" s="14">
        <v>45082</v>
      </c>
      <c r="C222" s="26" t="str">
        <f t="shared" si="21"/>
        <v>Q1-2023</v>
      </c>
      <c r="D222" s="27" t="str">
        <f t="shared" si="22"/>
        <v>2023</v>
      </c>
      <c r="E222" s="26" t="str">
        <f t="shared" si="23"/>
        <v>Q1</v>
      </c>
      <c r="F222" s="25" t="str">
        <f t="shared" si="24"/>
        <v>Jun-23</v>
      </c>
      <c r="G222" s="26" t="str">
        <f t="shared" si="25"/>
        <v>Mon</v>
      </c>
      <c r="H222" s="5" t="s">
        <v>312</v>
      </c>
      <c r="I222" s="42">
        <f>VLOOKUP(H222,TABLES!$A$2:$B$147,2,FALSE)</f>
        <v>4103</v>
      </c>
      <c r="J222" s="42" t="str">
        <f>VLOOKUP(I222,TABLES!$B$2:$C$147,2,FALSE)</f>
        <v>Lloyds Pharmacy Ltd</v>
      </c>
      <c r="K222" s="2" t="s">
        <v>1027</v>
      </c>
      <c r="L222" s="21">
        <v>0.33333333333333331</v>
      </c>
      <c r="M222" s="21">
        <v>0.375</v>
      </c>
      <c r="N222" s="26" t="str">
        <f t="shared" si="26"/>
        <v>1:00</v>
      </c>
      <c r="O222" s="26">
        <f t="shared" si="27"/>
        <v>60.000000000000028</v>
      </c>
      <c r="P222" s="42" t="str">
        <f>VLOOKUP(O222,TABLES!$F$2:$H$8,3)</f>
        <v>1 to 3 hrs</v>
      </c>
      <c r="Q222" s="5" t="s">
        <v>870</v>
      </c>
    </row>
    <row r="223" spans="1:17" x14ac:dyDescent="0.35">
      <c r="A223" s="39" t="s">
        <v>4</v>
      </c>
      <c r="B223" s="14">
        <v>45082</v>
      </c>
      <c r="C223" s="26" t="str">
        <f t="shared" si="21"/>
        <v>Q1-2023</v>
      </c>
      <c r="D223" s="27" t="str">
        <f t="shared" si="22"/>
        <v>2023</v>
      </c>
      <c r="E223" s="26" t="str">
        <f t="shared" si="23"/>
        <v>Q1</v>
      </c>
      <c r="F223" s="25" t="str">
        <f t="shared" si="24"/>
        <v>Jun-23</v>
      </c>
      <c r="G223" s="26" t="str">
        <f t="shared" si="25"/>
        <v>Mon</v>
      </c>
      <c r="H223" s="5" t="s">
        <v>312</v>
      </c>
      <c r="I223" s="42">
        <f>VLOOKUP(H223,TABLES!$A$2:$B$147,2,FALSE)</f>
        <v>4103</v>
      </c>
      <c r="J223" s="42" t="str">
        <f>VLOOKUP(I223,TABLES!$B$2:$C$147,2,FALSE)</f>
        <v>Lloyds Pharmacy Ltd</v>
      </c>
      <c r="K223" s="2" t="s">
        <v>1027</v>
      </c>
      <c r="L223" s="21">
        <v>0.79166666666666663</v>
      </c>
      <c r="M223" s="21">
        <v>0.875</v>
      </c>
      <c r="N223" s="26" t="str">
        <f t="shared" si="26"/>
        <v>2:00</v>
      </c>
      <c r="O223" s="26">
        <f t="shared" si="27"/>
        <v>120.00000000000006</v>
      </c>
      <c r="P223" s="42" t="str">
        <f>VLOOKUP(O223,TABLES!$F$2:$H$8,3)</f>
        <v>1 to 3 hrs</v>
      </c>
      <c r="Q223" s="5" t="s">
        <v>870</v>
      </c>
    </row>
    <row r="224" spans="1:17" x14ac:dyDescent="0.35">
      <c r="A224" s="39" t="s">
        <v>4</v>
      </c>
      <c r="B224" s="14">
        <v>45082</v>
      </c>
      <c r="C224" s="26" t="str">
        <f t="shared" si="21"/>
        <v>Q1-2023</v>
      </c>
      <c r="D224" s="27" t="str">
        <f t="shared" si="22"/>
        <v>2023</v>
      </c>
      <c r="E224" s="26" t="str">
        <f t="shared" si="23"/>
        <v>Q1</v>
      </c>
      <c r="F224" s="25" t="str">
        <f t="shared" si="24"/>
        <v>Jun-23</v>
      </c>
      <c r="G224" s="26" t="str">
        <f t="shared" si="25"/>
        <v>Mon</v>
      </c>
      <c r="H224" s="5" t="s">
        <v>18</v>
      </c>
      <c r="I224" s="42">
        <f>VLOOKUP(H224,TABLES!$A$2:$B$147,2,FALSE)</f>
        <v>4316</v>
      </c>
      <c r="J224" s="42" t="str">
        <f>VLOOKUP(I224,TABLES!$B$2:$C$147,2,FALSE)</f>
        <v>L Rowland &amp; Co (Retail) Ltd</v>
      </c>
      <c r="K224" s="2" t="s">
        <v>1026</v>
      </c>
      <c r="L224" s="21">
        <v>0.375</v>
      </c>
      <c r="M224" s="21">
        <v>0.45833333333333331</v>
      </c>
      <c r="N224" s="26" t="str">
        <f t="shared" si="26"/>
        <v>2:00</v>
      </c>
      <c r="O224" s="26">
        <f t="shared" si="27"/>
        <v>119.99999999999997</v>
      </c>
      <c r="P224" s="42" t="str">
        <f>VLOOKUP(O224,TABLES!$F$2:$H$8,3)</f>
        <v>1 to 3 hrs</v>
      </c>
      <c r="Q224" s="5" t="s">
        <v>871</v>
      </c>
    </row>
    <row r="225" spans="1:17" x14ac:dyDescent="0.35">
      <c r="A225" s="39" t="s">
        <v>4</v>
      </c>
      <c r="B225" s="14">
        <v>45083</v>
      </c>
      <c r="C225" s="26" t="str">
        <f t="shared" si="21"/>
        <v>Q1-2023</v>
      </c>
      <c r="D225" s="27" t="str">
        <f t="shared" si="22"/>
        <v>2023</v>
      </c>
      <c r="E225" s="26" t="str">
        <f t="shared" si="23"/>
        <v>Q1</v>
      </c>
      <c r="F225" s="25" t="str">
        <f t="shared" si="24"/>
        <v>Jun-23</v>
      </c>
      <c r="G225" s="26" t="str">
        <f t="shared" si="25"/>
        <v>Tue</v>
      </c>
      <c r="H225" s="5" t="s">
        <v>312</v>
      </c>
      <c r="I225" s="42">
        <f>VLOOKUP(H225,TABLES!$A$2:$B$147,2,FALSE)</f>
        <v>4103</v>
      </c>
      <c r="J225" s="42" t="str">
        <f>VLOOKUP(I225,TABLES!$B$2:$C$147,2,FALSE)</f>
        <v>Lloyds Pharmacy Ltd</v>
      </c>
      <c r="K225" s="2" t="s">
        <v>1026</v>
      </c>
      <c r="L225" s="21">
        <v>0.54166666666666663</v>
      </c>
      <c r="M225" s="21">
        <v>0.58333333333333337</v>
      </c>
      <c r="N225" s="26" t="str">
        <f t="shared" si="26"/>
        <v>1:00</v>
      </c>
      <c r="O225" s="26">
        <f t="shared" si="27"/>
        <v>60.000000000000107</v>
      </c>
      <c r="P225" s="42" t="str">
        <f>VLOOKUP(O225,TABLES!$F$2:$H$8,3)</f>
        <v>1 to 3 hrs</v>
      </c>
      <c r="Q225" s="5" t="s">
        <v>873</v>
      </c>
    </row>
    <row r="226" spans="1:17" x14ac:dyDescent="0.35">
      <c r="A226" s="39" t="s">
        <v>4</v>
      </c>
      <c r="B226" s="14">
        <v>45083</v>
      </c>
      <c r="C226" s="26" t="str">
        <f t="shared" si="21"/>
        <v>Q1-2023</v>
      </c>
      <c r="D226" s="27" t="str">
        <f t="shared" si="22"/>
        <v>2023</v>
      </c>
      <c r="E226" s="26" t="str">
        <f t="shared" si="23"/>
        <v>Q1</v>
      </c>
      <c r="F226" s="25" t="str">
        <f t="shared" si="24"/>
        <v>Jun-23</v>
      </c>
      <c r="G226" s="26" t="str">
        <f t="shared" si="25"/>
        <v>Tue</v>
      </c>
      <c r="H226" s="5" t="s">
        <v>312</v>
      </c>
      <c r="I226" s="42">
        <f>VLOOKUP(H226,TABLES!$A$2:$B$147,2,FALSE)</f>
        <v>4103</v>
      </c>
      <c r="J226" s="42" t="str">
        <f>VLOOKUP(I226,TABLES!$B$2:$C$147,2,FALSE)</f>
        <v>Lloyds Pharmacy Ltd</v>
      </c>
      <c r="K226" s="2" t="s">
        <v>1027</v>
      </c>
      <c r="L226" s="21">
        <v>0.33333333333333331</v>
      </c>
      <c r="M226" s="21">
        <v>0.375</v>
      </c>
      <c r="N226" s="26" t="str">
        <f t="shared" si="26"/>
        <v>1:00</v>
      </c>
      <c r="O226" s="26">
        <f t="shared" si="27"/>
        <v>60.000000000000028</v>
      </c>
      <c r="P226" s="42" t="str">
        <f>VLOOKUP(O226,TABLES!$F$2:$H$8,3)</f>
        <v>1 to 3 hrs</v>
      </c>
      <c r="Q226" s="5" t="s">
        <v>870</v>
      </c>
    </row>
    <row r="227" spans="1:17" x14ac:dyDescent="0.35">
      <c r="A227" s="39" t="s">
        <v>4</v>
      </c>
      <c r="B227" s="14">
        <v>45083</v>
      </c>
      <c r="C227" s="26" t="str">
        <f t="shared" si="21"/>
        <v>Q1-2023</v>
      </c>
      <c r="D227" s="27" t="str">
        <f t="shared" si="22"/>
        <v>2023</v>
      </c>
      <c r="E227" s="26" t="str">
        <f t="shared" si="23"/>
        <v>Q1</v>
      </c>
      <c r="F227" s="25" t="str">
        <f t="shared" si="24"/>
        <v>Jun-23</v>
      </c>
      <c r="G227" s="26" t="str">
        <f t="shared" si="25"/>
        <v>Tue</v>
      </c>
      <c r="H227" s="5" t="s">
        <v>312</v>
      </c>
      <c r="I227" s="42">
        <f>VLOOKUP(H227,TABLES!$A$2:$B$147,2,FALSE)</f>
        <v>4103</v>
      </c>
      <c r="J227" s="42" t="str">
        <f>VLOOKUP(I227,TABLES!$B$2:$C$147,2,FALSE)</f>
        <v>Lloyds Pharmacy Ltd</v>
      </c>
      <c r="K227" s="2" t="s">
        <v>1027</v>
      </c>
      <c r="L227" s="21">
        <v>0.79166666666666663</v>
      </c>
      <c r="M227" s="21">
        <v>0.875</v>
      </c>
      <c r="N227" s="26" t="str">
        <f t="shared" si="26"/>
        <v>2:00</v>
      </c>
      <c r="O227" s="26">
        <f t="shared" si="27"/>
        <v>120.00000000000006</v>
      </c>
      <c r="P227" s="42" t="str">
        <f>VLOOKUP(O227,TABLES!$F$2:$H$8,3)</f>
        <v>1 to 3 hrs</v>
      </c>
      <c r="Q227" s="5" t="s">
        <v>870</v>
      </c>
    </row>
    <row r="228" spans="1:17" x14ac:dyDescent="0.35">
      <c r="A228" s="39" t="s">
        <v>4</v>
      </c>
      <c r="B228" s="14">
        <v>45083</v>
      </c>
      <c r="C228" s="26" t="str">
        <f t="shared" si="21"/>
        <v>Q1-2023</v>
      </c>
      <c r="D228" s="27" t="str">
        <f t="shared" si="22"/>
        <v>2023</v>
      </c>
      <c r="E228" s="26" t="str">
        <f t="shared" si="23"/>
        <v>Q1</v>
      </c>
      <c r="F228" s="25" t="str">
        <f t="shared" si="24"/>
        <v>Jun-23</v>
      </c>
      <c r="G228" s="26" t="str">
        <f t="shared" si="25"/>
        <v>Tue</v>
      </c>
      <c r="H228" s="5" t="s">
        <v>491</v>
      </c>
      <c r="I228" s="42">
        <f>VLOOKUP(H228,TABLES!$A$2:$B$147,2,FALSE)</f>
        <v>4173</v>
      </c>
      <c r="J228" s="42" t="str">
        <f>VLOOKUP(I228,TABLES!$B$2:$C$147,2,FALSE)</f>
        <v>Asda Stores Ltd</v>
      </c>
      <c r="K228" s="2" t="s">
        <v>1027</v>
      </c>
      <c r="L228" s="21">
        <v>0.66666666666666663</v>
      </c>
      <c r="M228" s="21">
        <v>0.875</v>
      </c>
      <c r="N228" s="26" t="str">
        <f t="shared" si="26"/>
        <v>5:00</v>
      </c>
      <c r="O228" s="26">
        <f t="shared" si="27"/>
        <v>300.00000000000006</v>
      </c>
      <c r="P228" s="42" t="str">
        <f>VLOOKUP(O228,TABLES!$F$2:$H$8,3)</f>
        <v>5 to 7 hrs</v>
      </c>
      <c r="Q228" s="5" t="s">
        <v>870</v>
      </c>
    </row>
    <row r="229" spans="1:17" x14ac:dyDescent="0.35">
      <c r="A229" s="39" t="s">
        <v>4</v>
      </c>
      <c r="B229" s="14">
        <v>45084</v>
      </c>
      <c r="C229" s="26" t="str">
        <f t="shared" si="21"/>
        <v>Q1-2023</v>
      </c>
      <c r="D229" s="27" t="str">
        <f t="shared" si="22"/>
        <v>2023</v>
      </c>
      <c r="E229" s="26" t="str">
        <f t="shared" si="23"/>
        <v>Q1</v>
      </c>
      <c r="F229" s="25" t="str">
        <f t="shared" si="24"/>
        <v>Jun-23</v>
      </c>
      <c r="G229" s="26" t="str">
        <f t="shared" si="25"/>
        <v>Wed</v>
      </c>
      <c r="H229" s="5" t="s">
        <v>312</v>
      </c>
      <c r="I229" s="42">
        <f>VLOOKUP(H229,TABLES!$A$2:$B$147,2,FALSE)</f>
        <v>4103</v>
      </c>
      <c r="J229" s="42" t="str">
        <f>VLOOKUP(I229,TABLES!$B$2:$C$147,2,FALSE)</f>
        <v>Lloyds Pharmacy Ltd</v>
      </c>
      <c r="K229" s="2" t="s">
        <v>1026</v>
      </c>
      <c r="L229" s="21">
        <v>0.54166666666666663</v>
      </c>
      <c r="M229" s="21">
        <v>0.58333333333333337</v>
      </c>
      <c r="N229" s="26" t="str">
        <f t="shared" si="26"/>
        <v>1:00</v>
      </c>
      <c r="O229" s="26">
        <f t="shared" si="27"/>
        <v>60.000000000000107</v>
      </c>
      <c r="P229" s="42" t="str">
        <f>VLOOKUP(O229,TABLES!$F$2:$H$8,3)</f>
        <v>1 to 3 hrs</v>
      </c>
      <c r="Q229" s="5" t="s">
        <v>873</v>
      </c>
    </row>
    <row r="230" spans="1:17" x14ac:dyDescent="0.35">
      <c r="A230" s="39" t="s">
        <v>4</v>
      </c>
      <c r="B230" s="14">
        <v>45084</v>
      </c>
      <c r="C230" s="26" t="str">
        <f t="shared" si="21"/>
        <v>Q1-2023</v>
      </c>
      <c r="D230" s="27" t="str">
        <f t="shared" si="22"/>
        <v>2023</v>
      </c>
      <c r="E230" s="26" t="str">
        <f t="shared" si="23"/>
        <v>Q1</v>
      </c>
      <c r="F230" s="25" t="str">
        <f t="shared" si="24"/>
        <v>Jun-23</v>
      </c>
      <c r="G230" s="26" t="str">
        <f t="shared" si="25"/>
        <v>Wed</v>
      </c>
      <c r="H230" s="5" t="s">
        <v>312</v>
      </c>
      <c r="I230" s="42">
        <f>VLOOKUP(H230,TABLES!$A$2:$B$147,2,FALSE)</f>
        <v>4103</v>
      </c>
      <c r="J230" s="42" t="str">
        <f>VLOOKUP(I230,TABLES!$B$2:$C$147,2,FALSE)</f>
        <v>Lloyds Pharmacy Ltd</v>
      </c>
      <c r="K230" s="2" t="s">
        <v>1027</v>
      </c>
      <c r="L230" s="21">
        <v>0.33333333333333331</v>
      </c>
      <c r="M230" s="21">
        <v>0.375</v>
      </c>
      <c r="N230" s="26" t="str">
        <f t="shared" si="26"/>
        <v>1:00</v>
      </c>
      <c r="O230" s="26">
        <f t="shared" si="27"/>
        <v>60.000000000000028</v>
      </c>
      <c r="P230" s="42" t="str">
        <f>VLOOKUP(O230,TABLES!$F$2:$H$8,3)</f>
        <v>1 to 3 hrs</v>
      </c>
      <c r="Q230" s="5" t="s">
        <v>870</v>
      </c>
    </row>
    <row r="231" spans="1:17" x14ac:dyDescent="0.35">
      <c r="A231" s="39" t="s">
        <v>4</v>
      </c>
      <c r="B231" s="14">
        <v>45084</v>
      </c>
      <c r="C231" s="26" t="str">
        <f t="shared" si="21"/>
        <v>Q1-2023</v>
      </c>
      <c r="D231" s="27" t="str">
        <f t="shared" si="22"/>
        <v>2023</v>
      </c>
      <c r="E231" s="26" t="str">
        <f t="shared" si="23"/>
        <v>Q1</v>
      </c>
      <c r="F231" s="25" t="str">
        <f t="shared" si="24"/>
        <v>Jun-23</v>
      </c>
      <c r="G231" s="26" t="str">
        <f t="shared" si="25"/>
        <v>Wed</v>
      </c>
      <c r="H231" s="5" t="s">
        <v>312</v>
      </c>
      <c r="I231" s="42">
        <f>VLOOKUP(H231,TABLES!$A$2:$B$147,2,FALSE)</f>
        <v>4103</v>
      </c>
      <c r="J231" s="42" t="str">
        <f>VLOOKUP(I231,TABLES!$B$2:$C$147,2,FALSE)</f>
        <v>Lloyds Pharmacy Ltd</v>
      </c>
      <c r="K231" s="2" t="s">
        <v>1027</v>
      </c>
      <c r="L231" s="21">
        <v>0.79166666666666663</v>
      </c>
      <c r="M231" s="21">
        <v>0.875</v>
      </c>
      <c r="N231" s="26" t="str">
        <f t="shared" si="26"/>
        <v>2:00</v>
      </c>
      <c r="O231" s="26">
        <f t="shared" si="27"/>
        <v>120.00000000000006</v>
      </c>
      <c r="P231" s="42" t="str">
        <f>VLOOKUP(O231,TABLES!$F$2:$H$8,3)</f>
        <v>1 to 3 hrs</v>
      </c>
      <c r="Q231" s="5" t="s">
        <v>870</v>
      </c>
    </row>
    <row r="232" spans="1:17" x14ac:dyDescent="0.35">
      <c r="A232" s="39" t="s">
        <v>4</v>
      </c>
      <c r="B232" s="14">
        <v>45085</v>
      </c>
      <c r="C232" s="26" t="str">
        <f t="shared" si="21"/>
        <v>Q1-2023</v>
      </c>
      <c r="D232" s="27" t="str">
        <f t="shared" si="22"/>
        <v>2023</v>
      </c>
      <c r="E232" s="26" t="str">
        <f t="shared" si="23"/>
        <v>Q1</v>
      </c>
      <c r="F232" s="25" t="str">
        <f t="shared" si="24"/>
        <v>Jun-23</v>
      </c>
      <c r="G232" s="26" t="str">
        <f t="shared" si="25"/>
        <v>Thu</v>
      </c>
      <c r="H232" s="5" t="s">
        <v>312</v>
      </c>
      <c r="I232" s="42">
        <f>VLOOKUP(H232,TABLES!$A$2:$B$147,2,FALSE)</f>
        <v>4103</v>
      </c>
      <c r="J232" s="42" t="str">
        <f>VLOOKUP(I232,TABLES!$B$2:$C$147,2,FALSE)</f>
        <v>Lloyds Pharmacy Ltd</v>
      </c>
      <c r="K232" s="2" t="s">
        <v>1026</v>
      </c>
      <c r="L232" s="21">
        <v>0.54166666666666663</v>
      </c>
      <c r="M232" s="21">
        <v>0.58333333333333337</v>
      </c>
      <c r="N232" s="26" t="str">
        <f t="shared" si="26"/>
        <v>1:00</v>
      </c>
      <c r="O232" s="26">
        <f t="shared" si="27"/>
        <v>60.000000000000107</v>
      </c>
      <c r="P232" s="42" t="str">
        <f>VLOOKUP(O232,TABLES!$F$2:$H$8,3)</f>
        <v>1 to 3 hrs</v>
      </c>
      <c r="Q232" s="5" t="s">
        <v>873</v>
      </c>
    </row>
    <row r="233" spans="1:17" x14ac:dyDescent="0.35">
      <c r="A233" s="39" t="s">
        <v>4</v>
      </c>
      <c r="B233" s="14">
        <v>45085</v>
      </c>
      <c r="C233" s="26" t="str">
        <f t="shared" si="21"/>
        <v>Q1-2023</v>
      </c>
      <c r="D233" s="27" t="str">
        <f t="shared" si="22"/>
        <v>2023</v>
      </c>
      <c r="E233" s="26" t="str">
        <f t="shared" si="23"/>
        <v>Q1</v>
      </c>
      <c r="F233" s="25" t="str">
        <f t="shared" si="24"/>
        <v>Jun-23</v>
      </c>
      <c r="G233" s="26" t="str">
        <f t="shared" si="25"/>
        <v>Thu</v>
      </c>
      <c r="H233" s="5" t="s">
        <v>312</v>
      </c>
      <c r="I233" s="42">
        <f>VLOOKUP(H233,TABLES!$A$2:$B$147,2,FALSE)</f>
        <v>4103</v>
      </c>
      <c r="J233" s="42" t="str">
        <f>VLOOKUP(I233,TABLES!$B$2:$C$147,2,FALSE)</f>
        <v>Lloyds Pharmacy Ltd</v>
      </c>
      <c r="K233" s="2" t="s">
        <v>1027</v>
      </c>
      <c r="L233" s="21">
        <v>0.33333333333333331</v>
      </c>
      <c r="M233" s="21">
        <v>0.375</v>
      </c>
      <c r="N233" s="26" t="str">
        <f t="shared" si="26"/>
        <v>1:00</v>
      </c>
      <c r="O233" s="26">
        <f t="shared" si="27"/>
        <v>60.000000000000028</v>
      </c>
      <c r="P233" s="42" t="str">
        <f>VLOOKUP(O233,TABLES!$F$2:$H$8,3)</f>
        <v>1 to 3 hrs</v>
      </c>
      <c r="Q233" s="5" t="s">
        <v>870</v>
      </c>
    </row>
    <row r="234" spans="1:17" x14ac:dyDescent="0.35">
      <c r="A234" s="39" t="s">
        <v>4</v>
      </c>
      <c r="B234" s="14">
        <v>45085</v>
      </c>
      <c r="C234" s="26" t="str">
        <f t="shared" si="21"/>
        <v>Q1-2023</v>
      </c>
      <c r="D234" s="27" t="str">
        <f t="shared" si="22"/>
        <v>2023</v>
      </c>
      <c r="E234" s="26" t="str">
        <f t="shared" si="23"/>
        <v>Q1</v>
      </c>
      <c r="F234" s="25" t="str">
        <f t="shared" si="24"/>
        <v>Jun-23</v>
      </c>
      <c r="G234" s="26" t="str">
        <f t="shared" si="25"/>
        <v>Thu</v>
      </c>
      <c r="H234" s="5" t="s">
        <v>312</v>
      </c>
      <c r="I234" s="42">
        <f>VLOOKUP(H234,TABLES!$A$2:$B$147,2,FALSE)</f>
        <v>4103</v>
      </c>
      <c r="J234" s="42" t="str">
        <f>VLOOKUP(I234,TABLES!$B$2:$C$147,2,FALSE)</f>
        <v>Lloyds Pharmacy Ltd</v>
      </c>
      <c r="K234" s="2" t="s">
        <v>1027</v>
      </c>
      <c r="L234" s="21">
        <v>0.79166666666666663</v>
      </c>
      <c r="M234" s="21">
        <v>0.875</v>
      </c>
      <c r="N234" s="26" t="str">
        <f t="shared" si="26"/>
        <v>2:00</v>
      </c>
      <c r="O234" s="26">
        <f t="shared" si="27"/>
        <v>120.00000000000006</v>
      </c>
      <c r="P234" s="42" t="str">
        <f>VLOOKUP(O234,TABLES!$F$2:$H$8,3)</f>
        <v>1 to 3 hrs</v>
      </c>
      <c r="Q234" s="5" t="s">
        <v>870</v>
      </c>
    </row>
    <row r="235" spans="1:17" x14ac:dyDescent="0.35">
      <c r="A235" s="39" t="s">
        <v>4</v>
      </c>
      <c r="B235" s="14">
        <v>45086</v>
      </c>
      <c r="C235" s="26" t="str">
        <f t="shared" si="21"/>
        <v>Q1-2023</v>
      </c>
      <c r="D235" s="27" t="str">
        <f t="shared" si="22"/>
        <v>2023</v>
      </c>
      <c r="E235" s="26" t="str">
        <f t="shared" si="23"/>
        <v>Q1</v>
      </c>
      <c r="F235" s="25" t="str">
        <f t="shared" si="24"/>
        <v>Jun-23</v>
      </c>
      <c r="G235" s="26" t="str">
        <f t="shared" si="25"/>
        <v>Fri</v>
      </c>
      <c r="H235" s="5" t="s">
        <v>312</v>
      </c>
      <c r="I235" s="42">
        <f>VLOOKUP(H235,TABLES!$A$2:$B$147,2,FALSE)</f>
        <v>4103</v>
      </c>
      <c r="J235" s="42" t="str">
        <f>VLOOKUP(I235,TABLES!$B$2:$C$147,2,FALSE)</f>
        <v>Lloyds Pharmacy Ltd</v>
      </c>
      <c r="K235" s="2" t="s">
        <v>1026</v>
      </c>
      <c r="L235" s="21">
        <v>0.54166666666666663</v>
      </c>
      <c r="M235" s="21">
        <v>0.58333333333333337</v>
      </c>
      <c r="N235" s="26" t="str">
        <f t="shared" si="26"/>
        <v>1:00</v>
      </c>
      <c r="O235" s="26">
        <f t="shared" si="27"/>
        <v>60.000000000000107</v>
      </c>
      <c r="P235" s="42" t="str">
        <f>VLOOKUP(O235,TABLES!$F$2:$H$8,3)</f>
        <v>1 to 3 hrs</v>
      </c>
      <c r="Q235" s="5" t="s">
        <v>873</v>
      </c>
    </row>
    <row r="236" spans="1:17" x14ac:dyDescent="0.35">
      <c r="A236" s="39" t="s">
        <v>4</v>
      </c>
      <c r="B236" s="14">
        <v>45086</v>
      </c>
      <c r="C236" s="26" t="str">
        <f t="shared" si="21"/>
        <v>Q1-2023</v>
      </c>
      <c r="D236" s="27" t="str">
        <f t="shared" si="22"/>
        <v>2023</v>
      </c>
      <c r="E236" s="26" t="str">
        <f t="shared" si="23"/>
        <v>Q1</v>
      </c>
      <c r="F236" s="25" t="str">
        <f t="shared" si="24"/>
        <v>Jun-23</v>
      </c>
      <c r="G236" s="26" t="str">
        <f t="shared" si="25"/>
        <v>Fri</v>
      </c>
      <c r="H236" s="5" t="s">
        <v>312</v>
      </c>
      <c r="I236" s="42">
        <f>VLOOKUP(H236,TABLES!$A$2:$B$147,2,FALSE)</f>
        <v>4103</v>
      </c>
      <c r="J236" s="42" t="str">
        <f>VLOOKUP(I236,TABLES!$B$2:$C$147,2,FALSE)</f>
        <v>Lloyds Pharmacy Ltd</v>
      </c>
      <c r="K236" s="2" t="s">
        <v>1027</v>
      </c>
      <c r="L236" s="21">
        <v>0.33333333333333331</v>
      </c>
      <c r="M236" s="21">
        <v>0.375</v>
      </c>
      <c r="N236" s="26" t="str">
        <f t="shared" si="26"/>
        <v>1:00</v>
      </c>
      <c r="O236" s="26">
        <f t="shared" si="27"/>
        <v>60.000000000000028</v>
      </c>
      <c r="P236" s="42" t="str">
        <f>VLOOKUP(O236,TABLES!$F$2:$H$8,3)</f>
        <v>1 to 3 hrs</v>
      </c>
      <c r="Q236" s="5" t="s">
        <v>870</v>
      </c>
    </row>
    <row r="237" spans="1:17" x14ac:dyDescent="0.35">
      <c r="A237" s="39" t="s">
        <v>4</v>
      </c>
      <c r="B237" s="14">
        <v>45086</v>
      </c>
      <c r="C237" s="26" t="str">
        <f t="shared" si="21"/>
        <v>Q1-2023</v>
      </c>
      <c r="D237" s="27" t="str">
        <f t="shared" si="22"/>
        <v>2023</v>
      </c>
      <c r="E237" s="26" t="str">
        <f t="shared" si="23"/>
        <v>Q1</v>
      </c>
      <c r="F237" s="25" t="str">
        <f t="shared" si="24"/>
        <v>Jun-23</v>
      </c>
      <c r="G237" s="26" t="str">
        <f t="shared" si="25"/>
        <v>Fri</v>
      </c>
      <c r="H237" s="5" t="s">
        <v>312</v>
      </c>
      <c r="I237" s="42">
        <f>VLOOKUP(H237,TABLES!$A$2:$B$147,2,FALSE)</f>
        <v>4103</v>
      </c>
      <c r="J237" s="42" t="str">
        <f>VLOOKUP(I237,TABLES!$B$2:$C$147,2,FALSE)</f>
        <v>Lloyds Pharmacy Ltd</v>
      </c>
      <c r="K237" s="2" t="s">
        <v>1027</v>
      </c>
      <c r="L237" s="21">
        <v>0.79166666666666663</v>
      </c>
      <c r="M237" s="21">
        <v>0.875</v>
      </c>
      <c r="N237" s="26" t="str">
        <f t="shared" si="26"/>
        <v>2:00</v>
      </c>
      <c r="O237" s="26">
        <f t="shared" si="27"/>
        <v>120.00000000000006</v>
      </c>
      <c r="P237" s="42" t="str">
        <f>VLOOKUP(O237,TABLES!$F$2:$H$8,3)</f>
        <v>1 to 3 hrs</v>
      </c>
      <c r="Q237" s="5" t="s">
        <v>870</v>
      </c>
    </row>
    <row r="238" spans="1:17" x14ac:dyDescent="0.35">
      <c r="A238" s="39" t="s">
        <v>4</v>
      </c>
      <c r="B238" s="14">
        <v>45086</v>
      </c>
      <c r="C238" s="26" t="str">
        <f t="shared" si="21"/>
        <v>Q1-2023</v>
      </c>
      <c r="D238" s="27" t="str">
        <f t="shared" si="22"/>
        <v>2023</v>
      </c>
      <c r="E238" s="26" t="str">
        <f t="shared" si="23"/>
        <v>Q1</v>
      </c>
      <c r="F238" s="25" t="str">
        <f t="shared" si="24"/>
        <v>Jun-23</v>
      </c>
      <c r="G238" s="26" t="str">
        <f t="shared" si="25"/>
        <v>Fri</v>
      </c>
      <c r="H238" s="5" t="s">
        <v>11</v>
      </c>
      <c r="I238" s="42">
        <f>VLOOKUP(H238,TABLES!$A$2:$B$147,2,FALSE)</f>
        <v>4299</v>
      </c>
      <c r="J238" s="42" t="str">
        <f>VLOOKUP(I238,TABLES!$B$2:$C$147,2,FALSE)</f>
        <v>Lloyds Pharmacy Ltd</v>
      </c>
      <c r="K238" s="2" t="s">
        <v>1026</v>
      </c>
      <c r="L238" s="21">
        <v>0.375</v>
      </c>
      <c r="M238" s="21">
        <v>0.625</v>
      </c>
      <c r="N238" s="26" t="str">
        <f t="shared" si="26"/>
        <v>6:00</v>
      </c>
      <c r="O238" s="26">
        <f t="shared" si="27"/>
        <v>360</v>
      </c>
      <c r="P238" s="42" t="str">
        <f>VLOOKUP(O238,TABLES!$F$2:$H$8,3)</f>
        <v>5 to 7 hrs</v>
      </c>
      <c r="Q238" s="5" t="s">
        <v>880</v>
      </c>
    </row>
    <row r="239" spans="1:17" x14ac:dyDescent="0.35">
      <c r="A239" s="39" t="s">
        <v>4</v>
      </c>
      <c r="B239" s="14">
        <v>45087</v>
      </c>
      <c r="C239" s="26" t="str">
        <f t="shared" si="21"/>
        <v>Q1-2023</v>
      </c>
      <c r="D239" s="27" t="str">
        <f t="shared" si="22"/>
        <v>2023</v>
      </c>
      <c r="E239" s="26" t="str">
        <f t="shared" si="23"/>
        <v>Q1</v>
      </c>
      <c r="F239" s="25" t="str">
        <f t="shared" si="24"/>
        <v>Jun-23</v>
      </c>
      <c r="G239" s="26" t="str">
        <f t="shared" si="25"/>
        <v>Sat</v>
      </c>
      <c r="H239" s="5" t="s">
        <v>312</v>
      </c>
      <c r="I239" s="42">
        <f>VLOOKUP(H239,TABLES!$A$2:$B$147,2,FALSE)</f>
        <v>4103</v>
      </c>
      <c r="J239" s="42" t="str">
        <f>VLOOKUP(I239,TABLES!$B$2:$C$147,2,FALSE)</f>
        <v>Lloyds Pharmacy Ltd</v>
      </c>
      <c r="K239" s="2" t="s">
        <v>1027</v>
      </c>
      <c r="L239" s="21">
        <v>0.33333333333333331</v>
      </c>
      <c r="M239" s="21">
        <v>0.79166666666666663</v>
      </c>
      <c r="N239" s="26" t="str">
        <f t="shared" si="26"/>
        <v>11:00</v>
      </c>
      <c r="O239" s="26">
        <f t="shared" si="27"/>
        <v>660</v>
      </c>
      <c r="P239" s="42" t="str">
        <f>VLOOKUP(O239,TABLES!$F$2:$H$8,3)</f>
        <v>Over 7 hrs</v>
      </c>
      <c r="Q239" s="5" t="s">
        <v>870</v>
      </c>
    </row>
    <row r="240" spans="1:17" x14ac:dyDescent="0.35">
      <c r="A240" s="39" t="s">
        <v>4</v>
      </c>
      <c r="B240" s="14">
        <v>45087</v>
      </c>
      <c r="C240" s="26" t="str">
        <f t="shared" si="21"/>
        <v>Q1-2023</v>
      </c>
      <c r="D240" s="27" t="str">
        <f t="shared" si="22"/>
        <v>2023</v>
      </c>
      <c r="E240" s="26" t="str">
        <f t="shared" si="23"/>
        <v>Q1</v>
      </c>
      <c r="F240" s="25" t="str">
        <f t="shared" si="24"/>
        <v>Jun-23</v>
      </c>
      <c r="G240" s="26" t="str">
        <f t="shared" si="25"/>
        <v>Sat</v>
      </c>
      <c r="H240" s="5" t="s">
        <v>554</v>
      </c>
      <c r="I240" s="42">
        <f>VLOOKUP(H240,TABLES!$A$2:$B$147,2,FALSE)</f>
        <v>4256</v>
      </c>
      <c r="J240" s="42" t="str">
        <f>VLOOKUP(I240,TABLES!$B$2:$C$147,2,FALSE)</f>
        <v>Tesco Pharmacy Department</v>
      </c>
      <c r="K240" s="2" t="s">
        <v>1027</v>
      </c>
      <c r="L240" s="21">
        <v>0.66666666666666663</v>
      </c>
      <c r="M240" s="21">
        <v>0.875</v>
      </c>
      <c r="N240" s="26" t="str">
        <f t="shared" si="26"/>
        <v>5:00</v>
      </c>
      <c r="O240" s="26">
        <f t="shared" si="27"/>
        <v>300.00000000000006</v>
      </c>
      <c r="P240" s="42" t="str">
        <f>VLOOKUP(O240,TABLES!$F$2:$H$8,3)</f>
        <v>5 to 7 hrs</v>
      </c>
      <c r="Q240" s="5" t="s">
        <v>870</v>
      </c>
    </row>
    <row r="241" spans="1:17" x14ac:dyDescent="0.35">
      <c r="A241" s="39" t="s">
        <v>4</v>
      </c>
      <c r="B241" s="14">
        <v>45087</v>
      </c>
      <c r="C241" s="26" t="str">
        <f t="shared" si="21"/>
        <v>Q1-2023</v>
      </c>
      <c r="D241" s="27" t="str">
        <f t="shared" si="22"/>
        <v>2023</v>
      </c>
      <c r="E241" s="26" t="str">
        <f t="shared" si="23"/>
        <v>Q1</v>
      </c>
      <c r="F241" s="25" t="str">
        <f t="shared" si="24"/>
        <v>Jun-23</v>
      </c>
      <c r="G241" s="26" t="str">
        <f t="shared" si="25"/>
        <v>Sat</v>
      </c>
      <c r="H241" s="5" t="s">
        <v>326</v>
      </c>
      <c r="I241" s="42">
        <f>VLOOKUP(H241,TABLES!$A$2:$B$147,2,FALSE)</f>
        <v>4107</v>
      </c>
      <c r="J241" s="42" t="str">
        <f>VLOOKUP(I241,TABLES!$B$2:$C$147,2,FALSE)</f>
        <v>Lloyds Pharmacy Ltd</v>
      </c>
      <c r="K241" s="2" t="s">
        <v>1026</v>
      </c>
      <c r="L241" s="21">
        <v>0.375</v>
      </c>
      <c r="M241" s="21">
        <v>0.70833333333333337</v>
      </c>
      <c r="N241" s="26" t="str">
        <f t="shared" si="26"/>
        <v>8:00</v>
      </c>
      <c r="O241" s="26">
        <f t="shared" si="27"/>
        <v>480.00000000000006</v>
      </c>
      <c r="P241" s="42" t="str">
        <f>VLOOKUP(O241,TABLES!$F$2:$H$8,3)</f>
        <v>Over 7 hrs</v>
      </c>
      <c r="Q241" s="5" t="s">
        <v>880</v>
      </c>
    </row>
    <row r="242" spans="1:17" x14ac:dyDescent="0.35">
      <c r="A242" s="39" t="s">
        <v>4</v>
      </c>
      <c r="B242" s="14">
        <v>45088</v>
      </c>
      <c r="C242" s="26" t="str">
        <f t="shared" si="21"/>
        <v>Q1-2023</v>
      </c>
      <c r="D242" s="27" t="str">
        <f t="shared" si="22"/>
        <v>2023</v>
      </c>
      <c r="E242" s="26" t="str">
        <f t="shared" si="23"/>
        <v>Q1</v>
      </c>
      <c r="F242" s="25" t="str">
        <f t="shared" si="24"/>
        <v>Jun-23</v>
      </c>
      <c r="G242" s="26" t="str">
        <f t="shared" si="25"/>
        <v>Sun</v>
      </c>
      <c r="H242" s="5" t="s">
        <v>312</v>
      </c>
      <c r="I242" s="42">
        <f>VLOOKUP(H242,TABLES!$A$2:$B$147,2,FALSE)</f>
        <v>4103</v>
      </c>
      <c r="J242" s="42" t="str">
        <f>VLOOKUP(I242,TABLES!$B$2:$C$147,2,FALSE)</f>
        <v>Lloyds Pharmacy Ltd</v>
      </c>
      <c r="K242" s="2" t="s">
        <v>1027</v>
      </c>
      <c r="L242" s="21">
        <v>0.375</v>
      </c>
      <c r="M242" s="21">
        <v>0.75</v>
      </c>
      <c r="N242" s="26" t="str">
        <f t="shared" si="26"/>
        <v>9:00</v>
      </c>
      <c r="O242" s="26">
        <f t="shared" si="27"/>
        <v>540</v>
      </c>
      <c r="P242" s="42" t="str">
        <f>VLOOKUP(O242,TABLES!$F$2:$H$8,3)</f>
        <v>Over 7 hrs</v>
      </c>
      <c r="Q242" s="5" t="s">
        <v>870</v>
      </c>
    </row>
    <row r="243" spans="1:17" x14ac:dyDescent="0.35">
      <c r="A243" s="39" t="s">
        <v>4</v>
      </c>
      <c r="B243" s="14">
        <v>45088</v>
      </c>
      <c r="C243" s="26" t="str">
        <f t="shared" si="21"/>
        <v>Q1-2023</v>
      </c>
      <c r="D243" s="27" t="str">
        <f t="shared" si="22"/>
        <v>2023</v>
      </c>
      <c r="E243" s="26" t="str">
        <f t="shared" si="23"/>
        <v>Q1</v>
      </c>
      <c r="F243" s="25" t="str">
        <f t="shared" si="24"/>
        <v>Jun-23</v>
      </c>
      <c r="G243" s="26" t="str">
        <f t="shared" si="25"/>
        <v>Sun</v>
      </c>
      <c r="H243" s="5" t="s">
        <v>554</v>
      </c>
      <c r="I243" s="42">
        <f>VLOOKUP(H243,TABLES!$A$2:$B$147,2,FALSE)</f>
        <v>4256</v>
      </c>
      <c r="J243" s="42" t="str">
        <f>VLOOKUP(I243,TABLES!$B$2:$C$147,2,FALSE)</f>
        <v>Tesco Pharmacy Department</v>
      </c>
      <c r="K243" s="2" t="s">
        <v>1027</v>
      </c>
      <c r="L243" s="21">
        <v>0.41666666666666669</v>
      </c>
      <c r="M243" s="21">
        <v>0.75</v>
      </c>
      <c r="N243" s="26" t="str">
        <f t="shared" si="26"/>
        <v>8:00</v>
      </c>
      <c r="O243" s="26">
        <f t="shared" si="27"/>
        <v>480</v>
      </c>
      <c r="P243" s="42" t="str">
        <f>VLOOKUP(O243,TABLES!$F$2:$H$8,3)</f>
        <v>Over 7 hrs</v>
      </c>
      <c r="Q243" s="5" t="s">
        <v>870</v>
      </c>
    </row>
    <row r="244" spans="1:17" x14ac:dyDescent="0.35">
      <c r="A244" s="39" t="s">
        <v>4</v>
      </c>
      <c r="B244" s="14">
        <v>45088</v>
      </c>
      <c r="C244" s="26" t="str">
        <f t="shared" si="21"/>
        <v>Q1-2023</v>
      </c>
      <c r="D244" s="27" t="str">
        <f t="shared" si="22"/>
        <v>2023</v>
      </c>
      <c r="E244" s="26" t="str">
        <f t="shared" si="23"/>
        <v>Q1</v>
      </c>
      <c r="F244" s="25" t="str">
        <f t="shared" si="24"/>
        <v>Jun-23</v>
      </c>
      <c r="G244" s="26" t="str">
        <f t="shared" si="25"/>
        <v>Sun</v>
      </c>
      <c r="H244" s="5" t="s">
        <v>491</v>
      </c>
      <c r="I244" s="42">
        <f>VLOOKUP(H244,TABLES!$A$2:$B$147,2,FALSE)</f>
        <v>4173</v>
      </c>
      <c r="J244" s="42" t="str">
        <f>VLOOKUP(I244,TABLES!$B$2:$C$147,2,FALSE)</f>
        <v>Asda Stores Ltd</v>
      </c>
      <c r="K244" s="2" t="s">
        <v>1026</v>
      </c>
      <c r="L244" s="21">
        <v>0.375</v>
      </c>
      <c r="M244" s="21">
        <v>0.75</v>
      </c>
      <c r="N244" s="26" t="str">
        <f t="shared" si="26"/>
        <v>9:00</v>
      </c>
      <c r="O244" s="26">
        <f t="shared" si="27"/>
        <v>540</v>
      </c>
      <c r="P244" s="42" t="str">
        <f>VLOOKUP(O244,TABLES!$F$2:$H$8,3)</f>
        <v>Over 7 hrs</v>
      </c>
      <c r="Q244" s="5" t="s">
        <v>870</v>
      </c>
    </row>
    <row r="245" spans="1:17" x14ac:dyDescent="0.35">
      <c r="A245" s="39" t="s">
        <v>4</v>
      </c>
      <c r="B245" s="14">
        <v>45089</v>
      </c>
      <c r="C245" s="26" t="str">
        <f t="shared" si="21"/>
        <v>Q1-2023</v>
      </c>
      <c r="D245" s="27" t="str">
        <f t="shared" si="22"/>
        <v>2023</v>
      </c>
      <c r="E245" s="26" t="str">
        <f t="shared" si="23"/>
        <v>Q1</v>
      </c>
      <c r="F245" s="25" t="str">
        <f t="shared" si="24"/>
        <v>Jun-23</v>
      </c>
      <c r="G245" s="26" t="str">
        <f t="shared" si="25"/>
        <v>Mon</v>
      </c>
      <c r="H245" s="5" t="s">
        <v>312</v>
      </c>
      <c r="I245" s="42">
        <f>VLOOKUP(H245,TABLES!$A$2:$B$147,2,FALSE)</f>
        <v>4103</v>
      </c>
      <c r="J245" s="42" t="str">
        <f>VLOOKUP(I245,TABLES!$B$2:$C$147,2,FALSE)</f>
        <v>Lloyds Pharmacy Ltd</v>
      </c>
      <c r="K245" s="2" t="s">
        <v>1026</v>
      </c>
      <c r="L245" s="21">
        <v>0.54166666666666663</v>
      </c>
      <c r="M245" s="21">
        <v>0.58333333333333337</v>
      </c>
      <c r="N245" s="26" t="str">
        <f t="shared" si="26"/>
        <v>1:00</v>
      </c>
      <c r="O245" s="26">
        <f t="shared" si="27"/>
        <v>60.000000000000107</v>
      </c>
      <c r="P245" s="42" t="str">
        <f>VLOOKUP(O245,TABLES!$F$2:$H$8,3)</f>
        <v>1 to 3 hrs</v>
      </c>
      <c r="Q245" s="5" t="s">
        <v>873</v>
      </c>
    </row>
    <row r="246" spans="1:17" x14ac:dyDescent="0.35">
      <c r="A246" s="39" t="s">
        <v>4</v>
      </c>
      <c r="B246" s="14">
        <v>45089</v>
      </c>
      <c r="C246" s="26" t="str">
        <f t="shared" si="21"/>
        <v>Q1-2023</v>
      </c>
      <c r="D246" s="27" t="str">
        <f t="shared" si="22"/>
        <v>2023</v>
      </c>
      <c r="E246" s="26" t="str">
        <f t="shared" si="23"/>
        <v>Q1</v>
      </c>
      <c r="F246" s="25" t="str">
        <f t="shared" si="24"/>
        <v>Jun-23</v>
      </c>
      <c r="G246" s="26" t="str">
        <f t="shared" si="25"/>
        <v>Mon</v>
      </c>
      <c r="H246" s="5" t="s">
        <v>312</v>
      </c>
      <c r="I246" s="42">
        <f>VLOOKUP(H246,TABLES!$A$2:$B$147,2,FALSE)</f>
        <v>4103</v>
      </c>
      <c r="J246" s="42" t="str">
        <f>VLOOKUP(I246,TABLES!$B$2:$C$147,2,FALSE)</f>
        <v>Lloyds Pharmacy Ltd</v>
      </c>
      <c r="K246" s="2" t="s">
        <v>1027</v>
      </c>
      <c r="L246" s="21">
        <v>0.33333333333333331</v>
      </c>
      <c r="M246" s="21">
        <v>0.375</v>
      </c>
      <c r="N246" s="26" t="str">
        <f t="shared" si="26"/>
        <v>1:00</v>
      </c>
      <c r="O246" s="26">
        <f t="shared" si="27"/>
        <v>60.000000000000028</v>
      </c>
      <c r="P246" s="42" t="str">
        <f>VLOOKUP(O246,TABLES!$F$2:$H$8,3)</f>
        <v>1 to 3 hrs</v>
      </c>
      <c r="Q246" s="5" t="s">
        <v>870</v>
      </c>
    </row>
    <row r="247" spans="1:17" x14ac:dyDescent="0.35">
      <c r="A247" s="39" t="s">
        <v>4</v>
      </c>
      <c r="B247" s="14">
        <v>45089</v>
      </c>
      <c r="C247" s="26" t="str">
        <f t="shared" si="21"/>
        <v>Q1-2023</v>
      </c>
      <c r="D247" s="27" t="str">
        <f t="shared" si="22"/>
        <v>2023</v>
      </c>
      <c r="E247" s="26" t="str">
        <f t="shared" si="23"/>
        <v>Q1</v>
      </c>
      <c r="F247" s="25" t="str">
        <f t="shared" si="24"/>
        <v>Jun-23</v>
      </c>
      <c r="G247" s="26" t="str">
        <f t="shared" si="25"/>
        <v>Mon</v>
      </c>
      <c r="H247" s="5" t="s">
        <v>312</v>
      </c>
      <c r="I247" s="42">
        <f>VLOOKUP(H247,TABLES!$A$2:$B$147,2,FALSE)</f>
        <v>4103</v>
      </c>
      <c r="J247" s="42" t="str">
        <f>VLOOKUP(I247,TABLES!$B$2:$C$147,2,FALSE)</f>
        <v>Lloyds Pharmacy Ltd</v>
      </c>
      <c r="K247" s="2" t="s">
        <v>1026</v>
      </c>
      <c r="L247" s="21">
        <v>0.625</v>
      </c>
      <c r="M247" s="21">
        <v>0.875</v>
      </c>
      <c r="N247" s="26" t="str">
        <f t="shared" si="26"/>
        <v>6:00</v>
      </c>
      <c r="O247" s="26">
        <f t="shared" si="27"/>
        <v>360</v>
      </c>
      <c r="P247" s="42" t="str">
        <f>VLOOKUP(O247,TABLES!$F$2:$H$8,3)</f>
        <v>5 to 7 hrs</v>
      </c>
      <c r="Q247" s="5" t="s">
        <v>870</v>
      </c>
    </row>
    <row r="248" spans="1:17" x14ac:dyDescent="0.35">
      <c r="A248" s="39" t="s">
        <v>4</v>
      </c>
      <c r="B248" s="14">
        <v>45090</v>
      </c>
      <c r="C248" s="26" t="str">
        <f t="shared" si="21"/>
        <v>Q1-2023</v>
      </c>
      <c r="D248" s="27" t="str">
        <f t="shared" si="22"/>
        <v>2023</v>
      </c>
      <c r="E248" s="26" t="str">
        <f t="shared" si="23"/>
        <v>Q1</v>
      </c>
      <c r="F248" s="25" t="str">
        <f t="shared" si="24"/>
        <v>Jun-23</v>
      </c>
      <c r="G248" s="26" t="str">
        <f t="shared" si="25"/>
        <v>Tue</v>
      </c>
      <c r="H248" s="5" t="s">
        <v>312</v>
      </c>
      <c r="I248" s="42">
        <f>VLOOKUP(H248,TABLES!$A$2:$B$147,2,FALSE)</f>
        <v>4103</v>
      </c>
      <c r="J248" s="42" t="str">
        <f>VLOOKUP(I248,TABLES!$B$2:$C$147,2,FALSE)</f>
        <v>Lloyds Pharmacy Ltd</v>
      </c>
      <c r="K248" s="2" t="s">
        <v>1026</v>
      </c>
      <c r="L248" s="21">
        <v>0.54166666666666663</v>
      </c>
      <c r="M248" s="21">
        <v>0.58333333333333337</v>
      </c>
      <c r="N248" s="26" t="str">
        <f t="shared" si="26"/>
        <v>1:00</v>
      </c>
      <c r="O248" s="26">
        <f t="shared" si="27"/>
        <v>60.000000000000107</v>
      </c>
      <c r="P248" s="42" t="str">
        <f>VLOOKUP(O248,TABLES!$F$2:$H$8,3)</f>
        <v>1 to 3 hrs</v>
      </c>
      <c r="Q248" s="5" t="s">
        <v>873</v>
      </c>
    </row>
    <row r="249" spans="1:17" x14ac:dyDescent="0.35">
      <c r="A249" s="39" t="s">
        <v>4</v>
      </c>
      <c r="B249" s="14">
        <v>45090</v>
      </c>
      <c r="C249" s="26" t="str">
        <f t="shared" si="21"/>
        <v>Q1-2023</v>
      </c>
      <c r="D249" s="27" t="str">
        <f t="shared" si="22"/>
        <v>2023</v>
      </c>
      <c r="E249" s="26" t="str">
        <f t="shared" si="23"/>
        <v>Q1</v>
      </c>
      <c r="F249" s="25" t="str">
        <f t="shared" si="24"/>
        <v>Jun-23</v>
      </c>
      <c r="G249" s="26" t="str">
        <f t="shared" si="25"/>
        <v>Tue</v>
      </c>
      <c r="H249" s="5" t="s">
        <v>312</v>
      </c>
      <c r="I249" s="42">
        <f>VLOOKUP(H249,TABLES!$A$2:$B$147,2,FALSE)</f>
        <v>4103</v>
      </c>
      <c r="J249" s="42" t="str">
        <f>VLOOKUP(I249,TABLES!$B$2:$C$147,2,FALSE)</f>
        <v>Lloyds Pharmacy Ltd</v>
      </c>
      <c r="K249" s="2" t="s">
        <v>1026</v>
      </c>
      <c r="L249" s="21">
        <v>0.70833333333333337</v>
      </c>
      <c r="M249" s="21">
        <v>0.875</v>
      </c>
      <c r="N249" s="26" t="str">
        <f t="shared" si="26"/>
        <v>4:00</v>
      </c>
      <c r="O249" s="26">
        <f t="shared" si="27"/>
        <v>239.99999999999994</v>
      </c>
      <c r="P249" s="42" t="str">
        <f>VLOOKUP(O249,TABLES!$F$2:$H$8,3)</f>
        <v>3 to 5 hrs</v>
      </c>
      <c r="Q249" s="5" t="s">
        <v>870</v>
      </c>
    </row>
    <row r="250" spans="1:17" x14ac:dyDescent="0.35">
      <c r="A250" s="39" t="s">
        <v>4</v>
      </c>
      <c r="B250" s="14">
        <v>45090</v>
      </c>
      <c r="C250" s="26" t="str">
        <f t="shared" si="21"/>
        <v>Q1-2023</v>
      </c>
      <c r="D250" s="27" t="str">
        <f t="shared" si="22"/>
        <v>2023</v>
      </c>
      <c r="E250" s="26" t="str">
        <f t="shared" si="23"/>
        <v>Q1</v>
      </c>
      <c r="F250" s="25" t="str">
        <f t="shared" si="24"/>
        <v>Jun-23</v>
      </c>
      <c r="G250" s="26" t="str">
        <f t="shared" si="25"/>
        <v>Tue</v>
      </c>
      <c r="H250" s="5" t="s">
        <v>312</v>
      </c>
      <c r="I250" s="42">
        <f>VLOOKUP(H250,TABLES!$A$2:$B$147,2,FALSE)</f>
        <v>4103</v>
      </c>
      <c r="J250" s="42" t="str">
        <f>VLOOKUP(I250,TABLES!$B$2:$C$147,2,FALSE)</f>
        <v>Lloyds Pharmacy Ltd</v>
      </c>
      <c r="K250" s="2" t="s">
        <v>1026</v>
      </c>
      <c r="L250" s="21">
        <v>0.33333333333333331</v>
      </c>
      <c r="M250" s="21">
        <v>0.375</v>
      </c>
      <c r="N250" s="26" t="str">
        <f t="shared" si="26"/>
        <v>1:00</v>
      </c>
      <c r="O250" s="26">
        <f t="shared" si="27"/>
        <v>60.000000000000028</v>
      </c>
      <c r="P250" s="42" t="str">
        <f>VLOOKUP(O250,TABLES!$F$2:$H$8,3)</f>
        <v>1 to 3 hrs</v>
      </c>
      <c r="Q250" s="5" t="s">
        <v>870</v>
      </c>
    </row>
    <row r="251" spans="1:17" x14ac:dyDescent="0.35">
      <c r="A251" s="39" t="s">
        <v>4</v>
      </c>
      <c r="B251" s="14">
        <v>45092</v>
      </c>
      <c r="C251" s="26" t="str">
        <f t="shared" si="21"/>
        <v>Q1-2023</v>
      </c>
      <c r="D251" s="27" t="str">
        <f t="shared" si="22"/>
        <v>2023</v>
      </c>
      <c r="E251" s="26" t="str">
        <f t="shared" si="23"/>
        <v>Q1</v>
      </c>
      <c r="F251" s="25" t="str">
        <f t="shared" si="24"/>
        <v>Jun-23</v>
      </c>
      <c r="G251" s="26" t="str">
        <f t="shared" si="25"/>
        <v>Thu</v>
      </c>
      <c r="H251" s="5" t="s">
        <v>692</v>
      </c>
      <c r="I251" s="42">
        <f>VLOOKUP(H251,TABLES!$A$2:$B$147,2,FALSE)</f>
        <v>4319</v>
      </c>
      <c r="J251" s="42" t="str">
        <f>VLOOKUP(I251,TABLES!$B$2:$C$147,2,FALSE)</f>
        <v>L Rowland &amp; Co (Retail) Ltd</v>
      </c>
      <c r="K251" s="2" t="s">
        <v>1026</v>
      </c>
      <c r="L251" s="21">
        <v>0.375</v>
      </c>
      <c r="M251" s="21">
        <v>0.5625</v>
      </c>
      <c r="N251" s="26" t="str">
        <f t="shared" si="26"/>
        <v>4:30</v>
      </c>
      <c r="O251" s="26">
        <f t="shared" si="27"/>
        <v>270</v>
      </c>
      <c r="P251" s="42" t="str">
        <f>VLOOKUP(O251,TABLES!$F$2:$H$8,3)</f>
        <v>3 to 5 hrs</v>
      </c>
      <c r="Q251" s="5" t="s">
        <v>872</v>
      </c>
    </row>
    <row r="252" spans="1:17" x14ac:dyDescent="0.35">
      <c r="A252" s="39" t="s">
        <v>4</v>
      </c>
      <c r="B252" s="14">
        <v>45092</v>
      </c>
      <c r="C252" s="26" t="str">
        <f t="shared" si="21"/>
        <v>Q1-2023</v>
      </c>
      <c r="D252" s="27" t="str">
        <f t="shared" si="22"/>
        <v>2023</v>
      </c>
      <c r="E252" s="26" t="str">
        <f t="shared" si="23"/>
        <v>Q1</v>
      </c>
      <c r="F252" s="25" t="str">
        <f t="shared" si="24"/>
        <v>Jun-23</v>
      </c>
      <c r="G252" s="26" t="str">
        <f t="shared" si="25"/>
        <v>Thu</v>
      </c>
      <c r="H252" s="5" t="s">
        <v>18</v>
      </c>
      <c r="I252" s="42">
        <f>VLOOKUP(H252,TABLES!$A$2:$B$147,2,FALSE)</f>
        <v>4316</v>
      </c>
      <c r="J252" s="42" t="str">
        <f>VLOOKUP(I252,TABLES!$B$2:$C$147,2,FALSE)</f>
        <v>L Rowland &amp; Co (Retail) Ltd</v>
      </c>
      <c r="K252" s="2" t="s">
        <v>1026</v>
      </c>
      <c r="L252" s="21">
        <v>0.54166666666666663</v>
      </c>
      <c r="M252" s="21">
        <v>0.75</v>
      </c>
      <c r="N252" s="26" t="str">
        <f t="shared" si="26"/>
        <v>5:00</v>
      </c>
      <c r="O252" s="26">
        <f t="shared" si="27"/>
        <v>300.00000000000006</v>
      </c>
      <c r="P252" s="42" t="str">
        <f>VLOOKUP(O252,TABLES!$F$2:$H$8,3)</f>
        <v>5 to 7 hrs</v>
      </c>
      <c r="Q252" s="5" t="s">
        <v>870</v>
      </c>
    </row>
    <row r="253" spans="1:17" x14ac:dyDescent="0.35">
      <c r="A253" s="39" t="s">
        <v>4</v>
      </c>
      <c r="B253" s="14">
        <v>45094</v>
      </c>
      <c r="C253" s="26" t="str">
        <f t="shared" si="21"/>
        <v>Q1-2023</v>
      </c>
      <c r="D253" s="27" t="str">
        <f t="shared" si="22"/>
        <v>2023</v>
      </c>
      <c r="E253" s="26" t="str">
        <f t="shared" si="23"/>
        <v>Q1</v>
      </c>
      <c r="F253" s="25" t="str">
        <f t="shared" si="24"/>
        <v>Jun-23</v>
      </c>
      <c r="G253" s="26" t="str">
        <f t="shared" si="25"/>
        <v>Sat</v>
      </c>
      <c r="H253" s="5" t="s">
        <v>554</v>
      </c>
      <c r="I253" s="42">
        <f>VLOOKUP(H253,TABLES!$A$2:$B$147,2,FALSE)</f>
        <v>4256</v>
      </c>
      <c r="J253" s="42" t="str">
        <f>VLOOKUP(I253,TABLES!$B$2:$C$147,2,FALSE)</f>
        <v>Tesco Pharmacy Department</v>
      </c>
      <c r="K253" s="2" t="s">
        <v>1027</v>
      </c>
      <c r="L253" s="21">
        <v>0.66666666666666663</v>
      </c>
      <c r="M253" s="21">
        <v>0.875</v>
      </c>
      <c r="N253" s="26" t="str">
        <f t="shared" si="26"/>
        <v>5:00</v>
      </c>
      <c r="O253" s="26">
        <f t="shared" si="27"/>
        <v>300.00000000000006</v>
      </c>
      <c r="P253" s="42" t="str">
        <f>VLOOKUP(O253,TABLES!$F$2:$H$8,3)</f>
        <v>5 to 7 hrs</v>
      </c>
      <c r="Q253" s="5" t="s">
        <v>870</v>
      </c>
    </row>
    <row r="254" spans="1:17" x14ac:dyDescent="0.35">
      <c r="A254" s="39" t="s">
        <v>4</v>
      </c>
      <c r="B254" s="14">
        <v>45094</v>
      </c>
      <c r="C254" s="26" t="str">
        <f t="shared" si="21"/>
        <v>Q1-2023</v>
      </c>
      <c r="D254" s="27" t="str">
        <f t="shared" si="22"/>
        <v>2023</v>
      </c>
      <c r="E254" s="26" t="str">
        <f t="shared" si="23"/>
        <v>Q1</v>
      </c>
      <c r="F254" s="25" t="str">
        <f t="shared" si="24"/>
        <v>Jun-23</v>
      </c>
      <c r="G254" s="26" t="str">
        <f t="shared" si="25"/>
        <v>Sat</v>
      </c>
      <c r="H254" s="5" t="s">
        <v>491</v>
      </c>
      <c r="I254" s="42">
        <f>VLOOKUP(H254,TABLES!$A$2:$B$147,2,FALSE)</f>
        <v>4173</v>
      </c>
      <c r="J254" s="42" t="str">
        <f>VLOOKUP(I254,TABLES!$B$2:$C$147,2,FALSE)</f>
        <v>Asda Stores Ltd</v>
      </c>
      <c r="K254" s="2" t="s">
        <v>1027</v>
      </c>
      <c r="L254" s="21">
        <v>0.72916666666666663</v>
      </c>
      <c r="M254" s="21">
        <v>0.83333333333333337</v>
      </c>
      <c r="N254" s="26" t="str">
        <f t="shared" si="26"/>
        <v>2:30</v>
      </c>
      <c r="O254" s="26">
        <f t="shared" si="27"/>
        <v>150.00000000000011</v>
      </c>
      <c r="P254" s="42" t="str">
        <f>VLOOKUP(O254,TABLES!$F$2:$H$8,3)</f>
        <v>1 to 3 hrs</v>
      </c>
      <c r="Q254" s="5" t="s">
        <v>870</v>
      </c>
    </row>
    <row r="255" spans="1:17" x14ac:dyDescent="0.35">
      <c r="A255" s="39" t="s">
        <v>4</v>
      </c>
      <c r="B255" s="14">
        <v>45094</v>
      </c>
      <c r="C255" s="26" t="str">
        <f t="shared" si="21"/>
        <v>Q1-2023</v>
      </c>
      <c r="D255" s="27" t="str">
        <f t="shared" si="22"/>
        <v>2023</v>
      </c>
      <c r="E255" s="26" t="str">
        <f t="shared" si="23"/>
        <v>Q1</v>
      </c>
      <c r="F255" s="25" t="str">
        <f t="shared" si="24"/>
        <v>Jun-23</v>
      </c>
      <c r="G255" s="26" t="str">
        <f t="shared" si="25"/>
        <v>Sat</v>
      </c>
      <c r="H255" s="5" t="s">
        <v>326</v>
      </c>
      <c r="I255" s="42">
        <f>VLOOKUP(H255,TABLES!$A$2:$B$147,2,FALSE)</f>
        <v>4107</v>
      </c>
      <c r="J255" s="42" t="str">
        <f>VLOOKUP(I255,TABLES!$B$2:$C$147,2,FALSE)</f>
        <v>Lloyds Pharmacy Ltd</v>
      </c>
      <c r="K255" s="2" t="s">
        <v>1026</v>
      </c>
      <c r="L255" s="21">
        <v>0.375</v>
      </c>
      <c r="M255" s="21">
        <v>0.70833333333333337</v>
      </c>
      <c r="N255" s="26" t="str">
        <f t="shared" si="26"/>
        <v>8:00</v>
      </c>
      <c r="O255" s="26">
        <f t="shared" si="27"/>
        <v>480.00000000000006</v>
      </c>
      <c r="P255" s="42" t="str">
        <f>VLOOKUP(O255,TABLES!$F$2:$H$8,3)</f>
        <v>Over 7 hrs</v>
      </c>
      <c r="Q255" s="5" t="s">
        <v>870</v>
      </c>
    </row>
    <row r="256" spans="1:17" x14ac:dyDescent="0.35">
      <c r="A256" s="39" t="s">
        <v>4</v>
      </c>
      <c r="B256" s="14">
        <v>45095</v>
      </c>
      <c r="C256" s="26" t="str">
        <f t="shared" si="21"/>
        <v>Q1-2023</v>
      </c>
      <c r="D256" s="27" t="str">
        <f t="shared" si="22"/>
        <v>2023</v>
      </c>
      <c r="E256" s="26" t="str">
        <f t="shared" si="23"/>
        <v>Q1</v>
      </c>
      <c r="F256" s="25" t="str">
        <f t="shared" si="24"/>
        <v>Jun-23</v>
      </c>
      <c r="G256" s="26" t="str">
        <f t="shared" si="25"/>
        <v>Sun</v>
      </c>
      <c r="H256" s="5" t="s">
        <v>554</v>
      </c>
      <c r="I256" s="42">
        <f>VLOOKUP(H256,TABLES!$A$2:$B$147,2,FALSE)</f>
        <v>4256</v>
      </c>
      <c r="J256" s="42" t="str">
        <f>VLOOKUP(I256,TABLES!$B$2:$C$147,2,FALSE)</f>
        <v>Tesco Pharmacy Department</v>
      </c>
      <c r="K256" s="2" t="s">
        <v>1027</v>
      </c>
      <c r="L256" s="21">
        <v>0.41666666666666669</v>
      </c>
      <c r="M256" s="21">
        <v>0.75</v>
      </c>
      <c r="N256" s="26" t="str">
        <f t="shared" si="26"/>
        <v>8:00</v>
      </c>
      <c r="O256" s="26">
        <f t="shared" si="27"/>
        <v>480</v>
      </c>
      <c r="P256" s="42" t="str">
        <f>VLOOKUP(O256,TABLES!$F$2:$H$8,3)</f>
        <v>Over 7 hrs</v>
      </c>
      <c r="Q256" s="5" t="s">
        <v>870</v>
      </c>
    </row>
    <row r="257" spans="1:17" x14ac:dyDescent="0.35">
      <c r="A257" s="39" t="s">
        <v>4</v>
      </c>
      <c r="B257" s="14">
        <v>45099</v>
      </c>
      <c r="C257" s="26" t="str">
        <f t="shared" si="21"/>
        <v>Q1-2023</v>
      </c>
      <c r="D257" s="27" t="str">
        <f t="shared" si="22"/>
        <v>2023</v>
      </c>
      <c r="E257" s="26" t="str">
        <f t="shared" si="23"/>
        <v>Q1</v>
      </c>
      <c r="F257" s="25" t="str">
        <f t="shared" si="24"/>
        <v>Jun-23</v>
      </c>
      <c r="G257" s="26" t="str">
        <f t="shared" si="25"/>
        <v>Thu</v>
      </c>
      <c r="H257" s="5" t="s">
        <v>98</v>
      </c>
      <c r="I257" s="42">
        <f>VLOOKUP(H257,TABLES!$A$2:$B$147,2,FALSE)</f>
        <v>4019</v>
      </c>
      <c r="J257" s="42" t="str">
        <f>VLOOKUP(I257,TABLES!$B$2:$C$147,2,FALSE)</f>
        <v>Zaq Aberdeen Ltd</v>
      </c>
      <c r="K257" s="2" t="s">
        <v>1026</v>
      </c>
      <c r="L257" s="21">
        <v>0.375</v>
      </c>
      <c r="M257" s="21">
        <v>0.52083333333333337</v>
      </c>
      <c r="N257" s="26" t="str">
        <f t="shared" si="26"/>
        <v>3:30</v>
      </c>
      <c r="O257" s="26">
        <f t="shared" si="27"/>
        <v>210.00000000000006</v>
      </c>
      <c r="P257" s="42" t="str">
        <f>VLOOKUP(O257,TABLES!$F$2:$H$8,3)</f>
        <v>3 to 5 hrs</v>
      </c>
      <c r="Q257" s="5" t="s">
        <v>869</v>
      </c>
    </row>
    <row r="258" spans="1:17" x14ac:dyDescent="0.35">
      <c r="A258" s="39" t="s">
        <v>4</v>
      </c>
      <c r="B258" s="14">
        <v>45101</v>
      </c>
      <c r="C258" s="26" t="str">
        <f t="shared" ref="C258:C321" si="28">"Q"&amp;CHOOSE(MONTH(B258),4,4,4,1,1,1,2,2,2,3,3,3)&amp;"-"&amp;IF(MONTH(B258)&lt;4,0,1)+YEAR(B258)-1</f>
        <v>Q1-2023</v>
      </c>
      <c r="D258" s="27" t="str">
        <f t="shared" ref="D258:D321" si="29">TEXT(B258,"yyyy")</f>
        <v>2023</v>
      </c>
      <c r="E258" s="26" t="str">
        <f t="shared" ref="E258:E321" si="30">"Q"&amp;CHOOSE(MONTH(B258),4,4,4,1,1,1,2,2,2,3,3,3)</f>
        <v>Q1</v>
      </c>
      <c r="F258" s="25" t="str">
        <f t="shared" ref="F258:F321" si="31">TEXT(B258,"mmm-yy")</f>
        <v>Jun-23</v>
      </c>
      <c r="G258" s="26" t="str">
        <f t="shared" ref="G258:G321" si="32">TEXT(B258,"ddd")</f>
        <v>Sat</v>
      </c>
      <c r="H258" s="5" t="s">
        <v>554</v>
      </c>
      <c r="I258" s="42">
        <f>VLOOKUP(H258,TABLES!$A$2:$B$147,2,FALSE)</f>
        <v>4256</v>
      </c>
      <c r="J258" s="42" t="str">
        <f>VLOOKUP(I258,TABLES!$B$2:$C$147,2,FALSE)</f>
        <v>Tesco Pharmacy Department</v>
      </c>
      <c r="K258" s="2" t="s">
        <v>1027</v>
      </c>
      <c r="L258" s="21">
        <v>0.375</v>
      </c>
      <c r="M258" s="21">
        <v>0.875</v>
      </c>
      <c r="N258" s="26" t="str">
        <f t="shared" ref="N258:N321" si="33">TEXT(M258-L258,"H:MM")</f>
        <v>12:00</v>
      </c>
      <c r="O258" s="26">
        <f t="shared" ref="O258:O321" si="34">(M258-L258)*1440</f>
        <v>720</v>
      </c>
      <c r="P258" s="42" t="str">
        <f>VLOOKUP(O258,TABLES!$F$2:$H$8,3)</f>
        <v>Over 7 hrs</v>
      </c>
      <c r="Q258" s="5" t="s">
        <v>870</v>
      </c>
    </row>
    <row r="259" spans="1:17" x14ac:dyDescent="0.35">
      <c r="A259" s="39" t="s">
        <v>4</v>
      </c>
      <c r="B259" s="14">
        <v>45101</v>
      </c>
      <c r="C259" s="26" t="str">
        <f t="shared" si="28"/>
        <v>Q1-2023</v>
      </c>
      <c r="D259" s="27" t="str">
        <f t="shared" si="29"/>
        <v>2023</v>
      </c>
      <c r="E259" s="26" t="str">
        <f t="shared" si="30"/>
        <v>Q1</v>
      </c>
      <c r="F259" s="25" t="str">
        <f t="shared" si="31"/>
        <v>Jun-23</v>
      </c>
      <c r="G259" s="26" t="str">
        <f t="shared" si="32"/>
        <v>Sat</v>
      </c>
      <c r="H259" s="5" t="s">
        <v>326</v>
      </c>
      <c r="I259" s="42">
        <f>VLOOKUP(H259,TABLES!$A$2:$B$147,2,FALSE)</f>
        <v>4107</v>
      </c>
      <c r="J259" s="42" t="str">
        <f>VLOOKUP(I259,TABLES!$B$2:$C$147,2,FALSE)</f>
        <v>Lloyds Pharmacy Ltd</v>
      </c>
      <c r="K259" s="2" t="s">
        <v>1027</v>
      </c>
      <c r="L259" s="21">
        <v>0.54166666666666663</v>
      </c>
      <c r="M259" s="21">
        <v>0.70833333333333337</v>
      </c>
      <c r="N259" s="26" t="str">
        <f t="shared" si="33"/>
        <v>4:00</v>
      </c>
      <c r="O259" s="26">
        <f t="shared" si="34"/>
        <v>240.00000000000011</v>
      </c>
      <c r="P259" s="42" t="str">
        <f>VLOOKUP(O259,TABLES!$F$2:$H$8,3)</f>
        <v>3 to 5 hrs</v>
      </c>
      <c r="Q259" s="5" t="s">
        <v>870</v>
      </c>
    </row>
    <row r="260" spans="1:17" x14ac:dyDescent="0.35">
      <c r="A260" s="39" t="s">
        <v>4</v>
      </c>
      <c r="B260" s="14">
        <v>45102</v>
      </c>
      <c r="C260" s="26" t="str">
        <f t="shared" si="28"/>
        <v>Q1-2023</v>
      </c>
      <c r="D260" s="27" t="str">
        <f t="shared" si="29"/>
        <v>2023</v>
      </c>
      <c r="E260" s="26" t="str">
        <f t="shared" si="30"/>
        <v>Q1</v>
      </c>
      <c r="F260" s="25" t="str">
        <f t="shared" si="31"/>
        <v>Jun-23</v>
      </c>
      <c r="G260" s="26" t="str">
        <f t="shared" si="32"/>
        <v>Sun</v>
      </c>
      <c r="H260" s="5" t="s">
        <v>554</v>
      </c>
      <c r="I260" s="42">
        <f>VLOOKUP(H260,TABLES!$A$2:$B$147,2,FALSE)</f>
        <v>4256</v>
      </c>
      <c r="J260" s="42" t="str">
        <f>VLOOKUP(I260,TABLES!$B$2:$C$147,2,FALSE)</f>
        <v>Tesco Pharmacy Department</v>
      </c>
      <c r="K260" s="2" t="s">
        <v>1027</v>
      </c>
      <c r="L260" s="21">
        <v>0.41666666666666669</v>
      </c>
      <c r="M260" s="21">
        <v>0.75</v>
      </c>
      <c r="N260" s="26" t="str">
        <f t="shared" si="33"/>
        <v>8:00</v>
      </c>
      <c r="O260" s="26">
        <f t="shared" si="34"/>
        <v>480</v>
      </c>
      <c r="P260" s="42" t="str">
        <f>VLOOKUP(O260,TABLES!$F$2:$H$8,3)</f>
        <v>Over 7 hrs</v>
      </c>
      <c r="Q260" s="5" t="s">
        <v>870</v>
      </c>
    </row>
    <row r="261" spans="1:17" x14ac:dyDescent="0.35">
      <c r="A261" s="39" t="s">
        <v>4</v>
      </c>
      <c r="B261" s="14">
        <v>45102</v>
      </c>
      <c r="C261" s="26" t="str">
        <f t="shared" si="28"/>
        <v>Q1-2023</v>
      </c>
      <c r="D261" s="27" t="str">
        <f t="shared" si="29"/>
        <v>2023</v>
      </c>
      <c r="E261" s="26" t="str">
        <f t="shared" si="30"/>
        <v>Q1</v>
      </c>
      <c r="F261" s="25" t="str">
        <f t="shared" si="31"/>
        <v>Jun-23</v>
      </c>
      <c r="G261" s="26" t="str">
        <f t="shared" si="32"/>
        <v>Sun</v>
      </c>
      <c r="H261" s="5" t="s">
        <v>491</v>
      </c>
      <c r="I261" s="42">
        <f>VLOOKUP(H261,TABLES!$A$2:$B$147,2,FALSE)</f>
        <v>4173</v>
      </c>
      <c r="J261" s="42" t="str">
        <f>VLOOKUP(I261,TABLES!$B$2:$C$147,2,FALSE)</f>
        <v>Asda Stores Ltd</v>
      </c>
      <c r="K261" s="2" t="s">
        <v>1027</v>
      </c>
      <c r="L261" s="21">
        <v>0.375</v>
      </c>
      <c r="M261" s="21">
        <v>0.75</v>
      </c>
      <c r="N261" s="26" t="str">
        <f t="shared" si="33"/>
        <v>9:00</v>
      </c>
      <c r="O261" s="26">
        <f t="shared" si="34"/>
        <v>540</v>
      </c>
      <c r="P261" s="42" t="str">
        <f>VLOOKUP(O261,TABLES!$F$2:$H$8,3)</f>
        <v>Over 7 hrs</v>
      </c>
      <c r="Q261" s="5" t="s">
        <v>870</v>
      </c>
    </row>
    <row r="262" spans="1:17" x14ac:dyDescent="0.35">
      <c r="A262" s="39" t="s">
        <v>4</v>
      </c>
      <c r="B262" s="14">
        <v>45108</v>
      </c>
      <c r="C262" s="26" t="str">
        <f t="shared" si="28"/>
        <v>Q2-2023</v>
      </c>
      <c r="D262" s="27" t="str">
        <f t="shared" si="29"/>
        <v>2023</v>
      </c>
      <c r="E262" s="26" t="str">
        <f t="shared" si="30"/>
        <v>Q2</v>
      </c>
      <c r="F262" s="25" t="str">
        <f t="shared" si="31"/>
        <v>Jul-23</v>
      </c>
      <c r="G262" s="26" t="str">
        <f t="shared" si="32"/>
        <v>Sat</v>
      </c>
      <c r="H262" s="5" t="s">
        <v>554</v>
      </c>
      <c r="I262" s="42">
        <f>VLOOKUP(H262,TABLES!$A$2:$B$147,2,FALSE)</f>
        <v>4256</v>
      </c>
      <c r="J262" s="42" t="str">
        <f>VLOOKUP(I262,TABLES!$B$2:$C$147,2,FALSE)</f>
        <v>Tesco Pharmacy Department</v>
      </c>
      <c r="K262" s="2" t="s">
        <v>1027</v>
      </c>
      <c r="L262" s="21">
        <v>0.375</v>
      </c>
      <c r="M262" s="21">
        <v>0.875</v>
      </c>
      <c r="N262" s="26" t="str">
        <f t="shared" si="33"/>
        <v>12:00</v>
      </c>
      <c r="O262" s="26">
        <f t="shared" si="34"/>
        <v>720</v>
      </c>
      <c r="P262" s="42" t="str">
        <f>VLOOKUP(O262,TABLES!$F$2:$H$8,3)</f>
        <v>Over 7 hrs</v>
      </c>
      <c r="Q262" s="5" t="s">
        <v>870</v>
      </c>
    </row>
    <row r="263" spans="1:17" x14ac:dyDescent="0.35">
      <c r="A263" s="39" t="s">
        <v>4</v>
      </c>
      <c r="B263" s="14">
        <v>45108</v>
      </c>
      <c r="C263" s="26" t="str">
        <f t="shared" si="28"/>
        <v>Q2-2023</v>
      </c>
      <c r="D263" s="27" t="str">
        <f t="shared" si="29"/>
        <v>2023</v>
      </c>
      <c r="E263" s="26" t="str">
        <f t="shared" si="30"/>
        <v>Q2</v>
      </c>
      <c r="F263" s="25" t="str">
        <f t="shared" si="31"/>
        <v>Jul-23</v>
      </c>
      <c r="G263" s="26" t="str">
        <f t="shared" si="32"/>
        <v>Sat</v>
      </c>
      <c r="H263" s="5" t="s">
        <v>491</v>
      </c>
      <c r="I263" s="42">
        <f>VLOOKUP(H263,TABLES!$A$2:$B$147,2,FALSE)</f>
        <v>4173</v>
      </c>
      <c r="J263" s="42" t="str">
        <f>VLOOKUP(I263,TABLES!$B$2:$C$147,2,FALSE)</f>
        <v>Asda Stores Ltd</v>
      </c>
      <c r="K263" s="2" t="s">
        <v>1027</v>
      </c>
      <c r="L263" s="21">
        <v>0.375</v>
      </c>
      <c r="M263" s="21">
        <v>0.83333333333333337</v>
      </c>
      <c r="N263" s="26" t="str">
        <f t="shared" si="33"/>
        <v>11:00</v>
      </c>
      <c r="O263" s="26">
        <f t="shared" si="34"/>
        <v>660</v>
      </c>
      <c r="P263" s="42" t="str">
        <f>VLOOKUP(O263,TABLES!$F$2:$H$8,3)</f>
        <v>Over 7 hrs</v>
      </c>
      <c r="Q263" s="5" t="s">
        <v>870</v>
      </c>
    </row>
    <row r="264" spans="1:17" x14ac:dyDescent="0.35">
      <c r="A264" s="39" t="s">
        <v>4</v>
      </c>
      <c r="B264" s="14">
        <v>45108</v>
      </c>
      <c r="C264" s="26" t="str">
        <f t="shared" si="28"/>
        <v>Q2-2023</v>
      </c>
      <c r="D264" s="27" t="str">
        <f t="shared" si="29"/>
        <v>2023</v>
      </c>
      <c r="E264" s="26" t="str">
        <f t="shared" si="30"/>
        <v>Q2</v>
      </c>
      <c r="F264" s="25" t="str">
        <f t="shared" si="31"/>
        <v>Jul-23</v>
      </c>
      <c r="G264" s="26" t="str">
        <f t="shared" si="32"/>
        <v>Sat</v>
      </c>
      <c r="H264" s="5" t="s">
        <v>326</v>
      </c>
      <c r="I264" s="42">
        <f>VLOOKUP(H264,TABLES!$A$2:$B$147,2,FALSE)</f>
        <v>4107</v>
      </c>
      <c r="J264" s="42" t="str">
        <f>VLOOKUP(I264,TABLES!$B$2:$C$147,2,FALSE)</f>
        <v>Lloyds Pharmacy Ltd</v>
      </c>
      <c r="K264" s="2" t="s">
        <v>1026</v>
      </c>
      <c r="L264" s="21">
        <v>0.375</v>
      </c>
      <c r="M264" s="21">
        <v>0.70833333333333337</v>
      </c>
      <c r="N264" s="26" t="str">
        <f t="shared" si="33"/>
        <v>8:00</v>
      </c>
      <c r="O264" s="26">
        <f t="shared" si="34"/>
        <v>480.00000000000006</v>
      </c>
      <c r="P264" s="42" t="str">
        <f>VLOOKUP(O264,TABLES!$F$2:$H$8,3)</f>
        <v>Over 7 hrs</v>
      </c>
      <c r="Q264" s="5" t="s">
        <v>1063</v>
      </c>
    </row>
    <row r="265" spans="1:17" x14ac:dyDescent="0.35">
      <c r="A265" s="39" t="s">
        <v>4</v>
      </c>
      <c r="B265" s="14">
        <v>45109</v>
      </c>
      <c r="C265" s="26" t="str">
        <f t="shared" si="28"/>
        <v>Q2-2023</v>
      </c>
      <c r="D265" s="27" t="str">
        <f t="shared" si="29"/>
        <v>2023</v>
      </c>
      <c r="E265" s="26" t="str">
        <f t="shared" si="30"/>
        <v>Q2</v>
      </c>
      <c r="F265" s="25" t="str">
        <f t="shared" si="31"/>
        <v>Jul-23</v>
      </c>
      <c r="G265" s="26" t="str">
        <f t="shared" si="32"/>
        <v>Sun</v>
      </c>
      <c r="H265" s="5" t="s">
        <v>491</v>
      </c>
      <c r="I265" s="42">
        <f>VLOOKUP(H265,TABLES!$A$2:$B$147,2,FALSE)</f>
        <v>4173</v>
      </c>
      <c r="J265" s="42" t="str">
        <f>VLOOKUP(I265,TABLES!$B$2:$C$147,2,FALSE)</f>
        <v>Asda Stores Ltd</v>
      </c>
      <c r="K265" s="2" t="s">
        <v>1027</v>
      </c>
      <c r="L265" s="21">
        <v>0.375</v>
      </c>
      <c r="M265" s="21">
        <v>0.75</v>
      </c>
      <c r="N265" s="26" t="str">
        <f t="shared" si="33"/>
        <v>9:00</v>
      </c>
      <c r="O265" s="26">
        <f t="shared" si="34"/>
        <v>540</v>
      </c>
      <c r="P265" s="42" t="str">
        <f>VLOOKUP(O265,TABLES!$F$2:$H$8,3)</f>
        <v>Over 7 hrs</v>
      </c>
      <c r="Q265" s="5" t="s">
        <v>870</v>
      </c>
    </row>
    <row r="266" spans="1:17" x14ac:dyDescent="0.35">
      <c r="A266" s="39" t="s">
        <v>4</v>
      </c>
      <c r="B266" s="14">
        <v>45112</v>
      </c>
      <c r="C266" s="26" t="str">
        <f t="shared" si="28"/>
        <v>Q2-2023</v>
      </c>
      <c r="D266" s="27" t="str">
        <f t="shared" si="29"/>
        <v>2023</v>
      </c>
      <c r="E266" s="26" t="str">
        <f t="shared" si="30"/>
        <v>Q2</v>
      </c>
      <c r="F266" s="25" t="str">
        <f t="shared" si="31"/>
        <v>Jul-23</v>
      </c>
      <c r="G266" s="26" t="str">
        <f t="shared" si="32"/>
        <v>Wed</v>
      </c>
      <c r="H266" s="5" t="s">
        <v>554</v>
      </c>
      <c r="I266" s="42">
        <f>VLOOKUP(H266,TABLES!$A$2:$B$147,2,FALSE)</f>
        <v>4256</v>
      </c>
      <c r="J266" s="42" t="str">
        <f>VLOOKUP(I266,TABLES!$B$2:$C$147,2,FALSE)</f>
        <v>Tesco Pharmacy Department</v>
      </c>
      <c r="K266" s="2" t="s">
        <v>1027</v>
      </c>
      <c r="L266" s="21">
        <v>0.625</v>
      </c>
      <c r="M266" s="21">
        <v>0.875</v>
      </c>
      <c r="N266" s="26" t="str">
        <f t="shared" si="33"/>
        <v>6:00</v>
      </c>
      <c r="O266" s="26">
        <f t="shared" si="34"/>
        <v>360</v>
      </c>
      <c r="P266" s="42" t="str">
        <f>VLOOKUP(O266,TABLES!$F$2:$H$8,3)</f>
        <v>5 to 7 hrs</v>
      </c>
      <c r="Q266" s="5" t="s">
        <v>870</v>
      </c>
    </row>
    <row r="267" spans="1:17" x14ac:dyDescent="0.35">
      <c r="A267" s="39" t="s">
        <v>4</v>
      </c>
      <c r="B267" s="14">
        <v>45112</v>
      </c>
      <c r="C267" s="26" t="str">
        <f t="shared" si="28"/>
        <v>Q2-2023</v>
      </c>
      <c r="D267" s="27" t="str">
        <f t="shared" si="29"/>
        <v>2023</v>
      </c>
      <c r="E267" s="26" t="str">
        <f t="shared" si="30"/>
        <v>Q2</v>
      </c>
      <c r="F267" s="25" t="str">
        <f t="shared" si="31"/>
        <v>Jul-23</v>
      </c>
      <c r="G267" s="26" t="str">
        <f t="shared" si="32"/>
        <v>Wed</v>
      </c>
      <c r="H267" s="5" t="s">
        <v>98</v>
      </c>
      <c r="I267" s="42">
        <f>VLOOKUP(H267,TABLES!$A$2:$B$147,2,FALSE)</f>
        <v>4019</v>
      </c>
      <c r="J267" s="42" t="str">
        <f>VLOOKUP(I267,TABLES!$B$2:$C$147,2,FALSE)</f>
        <v>Zaq Aberdeen Ltd</v>
      </c>
      <c r="K267" s="2" t="s">
        <v>1026</v>
      </c>
      <c r="L267" s="21">
        <v>0.375</v>
      </c>
      <c r="M267" s="21">
        <v>0.4375</v>
      </c>
      <c r="N267" s="26" t="str">
        <f t="shared" si="33"/>
        <v>1:30</v>
      </c>
      <c r="O267" s="26">
        <f t="shared" si="34"/>
        <v>90</v>
      </c>
      <c r="P267" s="42" t="str">
        <f>VLOOKUP(O267,TABLES!$F$2:$H$8,3)</f>
        <v>1 to 3 hrs</v>
      </c>
      <c r="Q267" s="5" t="s">
        <v>870</v>
      </c>
    </row>
    <row r="268" spans="1:17" x14ac:dyDescent="0.35">
      <c r="A268" s="39" t="s">
        <v>4</v>
      </c>
      <c r="B268" s="14">
        <v>45115</v>
      </c>
      <c r="C268" s="26" t="str">
        <f t="shared" si="28"/>
        <v>Q2-2023</v>
      </c>
      <c r="D268" s="27" t="str">
        <f t="shared" si="29"/>
        <v>2023</v>
      </c>
      <c r="E268" s="26" t="str">
        <f t="shared" si="30"/>
        <v>Q2</v>
      </c>
      <c r="F268" s="25" t="str">
        <f t="shared" si="31"/>
        <v>Jul-23</v>
      </c>
      <c r="G268" s="26" t="str">
        <f t="shared" si="32"/>
        <v>Sat</v>
      </c>
      <c r="H268" s="5" t="s">
        <v>554</v>
      </c>
      <c r="I268" s="42">
        <f>VLOOKUP(H268,TABLES!$A$2:$B$147,2,FALSE)</f>
        <v>4256</v>
      </c>
      <c r="J268" s="42" t="str">
        <f>VLOOKUP(I268,TABLES!$B$2:$C$147,2,FALSE)</f>
        <v>Tesco Pharmacy Department</v>
      </c>
      <c r="K268" s="2" t="s">
        <v>1027</v>
      </c>
      <c r="L268" s="21">
        <v>0.375</v>
      </c>
      <c r="M268" s="21">
        <v>0.875</v>
      </c>
      <c r="N268" s="26" t="str">
        <f t="shared" si="33"/>
        <v>12:00</v>
      </c>
      <c r="O268" s="26">
        <f t="shared" si="34"/>
        <v>720</v>
      </c>
      <c r="P268" s="42" t="str">
        <f>VLOOKUP(O268,TABLES!$F$2:$H$8,3)</f>
        <v>Over 7 hrs</v>
      </c>
      <c r="Q268" s="5" t="s">
        <v>870</v>
      </c>
    </row>
    <row r="269" spans="1:17" x14ac:dyDescent="0.35">
      <c r="A269" s="39" t="s">
        <v>4</v>
      </c>
      <c r="B269" s="14">
        <v>45116</v>
      </c>
      <c r="C269" s="26" t="str">
        <f t="shared" si="28"/>
        <v>Q2-2023</v>
      </c>
      <c r="D269" s="27" t="str">
        <f t="shared" si="29"/>
        <v>2023</v>
      </c>
      <c r="E269" s="26" t="str">
        <f t="shared" si="30"/>
        <v>Q2</v>
      </c>
      <c r="F269" s="25" t="str">
        <f t="shared" si="31"/>
        <v>Jul-23</v>
      </c>
      <c r="G269" s="26" t="str">
        <f t="shared" si="32"/>
        <v>Sun</v>
      </c>
      <c r="H269" s="5" t="s">
        <v>554</v>
      </c>
      <c r="I269" s="42">
        <f>VLOOKUP(H269,TABLES!$A$2:$B$147,2,FALSE)</f>
        <v>4256</v>
      </c>
      <c r="J269" s="42" t="str">
        <f>VLOOKUP(I269,TABLES!$B$2:$C$147,2,FALSE)</f>
        <v>Tesco Pharmacy Department</v>
      </c>
      <c r="K269" s="2" t="s">
        <v>1027</v>
      </c>
      <c r="L269" s="21">
        <v>0.41666666666666669</v>
      </c>
      <c r="M269" s="21">
        <v>0.75</v>
      </c>
      <c r="N269" s="26" t="str">
        <f t="shared" si="33"/>
        <v>8:00</v>
      </c>
      <c r="O269" s="26">
        <f t="shared" si="34"/>
        <v>480</v>
      </c>
      <c r="P269" s="42" t="str">
        <f>VLOOKUP(O269,TABLES!$F$2:$H$8,3)</f>
        <v>Over 7 hrs</v>
      </c>
      <c r="Q269" s="5" t="s">
        <v>870</v>
      </c>
    </row>
    <row r="270" spans="1:17" x14ac:dyDescent="0.35">
      <c r="A270" s="39" t="s">
        <v>4</v>
      </c>
      <c r="B270" s="14">
        <v>45117</v>
      </c>
      <c r="C270" s="26" t="str">
        <f t="shared" si="28"/>
        <v>Q2-2023</v>
      </c>
      <c r="D270" s="27" t="str">
        <f t="shared" si="29"/>
        <v>2023</v>
      </c>
      <c r="E270" s="26" t="str">
        <f t="shared" si="30"/>
        <v>Q2</v>
      </c>
      <c r="F270" s="25" t="str">
        <f t="shared" si="31"/>
        <v>Jul-23</v>
      </c>
      <c r="G270" s="26" t="str">
        <f t="shared" si="32"/>
        <v>Mon</v>
      </c>
      <c r="H270" s="5" t="s">
        <v>491</v>
      </c>
      <c r="I270" s="42">
        <f>VLOOKUP(H270,TABLES!$A$2:$B$147,2,FALSE)</f>
        <v>4173</v>
      </c>
      <c r="J270" s="42" t="str">
        <f>VLOOKUP(I270,TABLES!$B$2:$C$147,2,FALSE)</f>
        <v>Asda Stores Ltd</v>
      </c>
      <c r="K270" s="2" t="s">
        <v>1026</v>
      </c>
      <c r="L270" s="21">
        <v>0.375</v>
      </c>
      <c r="M270" s="21">
        <v>0.75</v>
      </c>
      <c r="N270" s="26" t="str">
        <f t="shared" si="33"/>
        <v>9:00</v>
      </c>
      <c r="O270" s="26">
        <f t="shared" si="34"/>
        <v>540</v>
      </c>
      <c r="P270" s="42" t="str">
        <f>VLOOKUP(O270,TABLES!$F$2:$H$8,3)</f>
        <v>Over 7 hrs</v>
      </c>
      <c r="Q270" s="5" t="s">
        <v>870</v>
      </c>
    </row>
    <row r="271" spans="1:17" x14ac:dyDescent="0.35">
      <c r="A271" s="39" t="s">
        <v>4</v>
      </c>
      <c r="B271" s="14">
        <v>45118</v>
      </c>
      <c r="C271" s="26" t="str">
        <f t="shared" si="28"/>
        <v>Q2-2023</v>
      </c>
      <c r="D271" s="27" t="str">
        <f t="shared" si="29"/>
        <v>2023</v>
      </c>
      <c r="E271" s="26" t="str">
        <f t="shared" si="30"/>
        <v>Q2</v>
      </c>
      <c r="F271" s="25" t="str">
        <f t="shared" si="31"/>
        <v>Jul-23</v>
      </c>
      <c r="G271" s="26" t="str">
        <f t="shared" si="32"/>
        <v>Tue</v>
      </c>
      <c r="H271" s="5" t="s">
        <v>19</v>
      </c>
      <c r="I271" s="42">
        <f>VLOOKUP(H271,TABLES!$A$2:$B$147,2,FALSE)</f>
        <v>4314</v>
      </c>
      <c r="J271" s="42" t="str">
        <f>VLOOKUP(I271,TABLES!$B$2:$C$147,2,FALSE)</f>
        <v>L Rowland &amp; Co (Retail) Ltd</v>
      </c>
      <c r="K271" s="2" t="s">
        <v>1026</v>
      </c>
      <c r="L271" s="21">
        <v>0.375</v>
      </c>
      <c r="M271" s="21">
        <v>0.47916666666666669</v>
      </c>
      <c r="N271" s="26" t="str">
        <f t="shared" si="33"/>
        <v>2:30</v>
      </c>
      <c r="O271" s="26">
        <f t="shared" si="34"/>
        <v>150.00000000000003</v>
      </c>
      <c r="P271" s="42" t="str">
        <f>VLOOKUP(O271,TABLES!$F$2:$H$8,3)</f>
        <v>1 to 3 hrs</v>
      </c>
      <c r="Q271" s="5" t="s">
        <v>870</v>
      </c>
    </row>
    <row r="272" spans="1:17" x14ac:dyDescent="0.35">
      <c r="A272" s="39" t="s">
        <v>4</v>
      </c>
      <c r="B272" s="14">
        <v>45120</v>
      </c>
      <c r="C272" s="26" t="str">
        <f t="shared" si="28"/>
        <v>Q2-2023</v>
      </c>
      <c r="D272" s="27" t="str">
        <f t="shared" si="29"/>
        <v>2023</v>
      </c>
      <c r="E272" s="26" t="str">
        <f t="shared" si="30"/>
        <v>Q2</v>
      </c>
      <c r="F272" s="25" t="str">
        <f t="shared" si="31"/>
        <v>Jul-23</v>
      </c>
      <c r="G272" s="26" t="str">
        <f t="shared" si="32"/>
        <v>Thu</v>
      </c>
      <c r="H272" s="5" t="s">
        <v>19</v>
      </c>
      <c r="I272" s="42">
        <f>VLOOKUP(H272,TABLES!$A$2:$B$147,2,FALSE)</f>
        <v>4314</v>
      </c>
      <c r="J272" s="42" t="str">
        <f>VLOOKUP(I272,TABLES!$B$2:$C$147,2,FALSE)</f>
        <v>L Rowland &amp; Co (Retail) Ltd</v>
      </c>
      <c r="K272" s="2" t="s">
        <v>1026</v>
      </c>
      <c r="L272" s="21">
        <v>0.375</v>
      </c>
      <c r="M272" s="21">
        <v>0.45833333333333331</v>
      </c>
      <c r="N272" s="26" t="str">
        <f t="shared" si="33"/>
        <v>2:00</v>
      </c>
      <c r="O272" s="26">
        <f t="shared" si="34"/>
        <v>119.99999999999997</v>
      </c>
      <c r="P272" s="42" t="str">
        <f>VLOOKUP(O272,TABLES!$F$2:$H$8,3)</f>
        <v>1 to 3 hrs</v>
      </c>
      <c r="Q272" s="5" t="s">
        <v>870</v>
      </c>
    </row>
    <row r="273" spans="1:17" x14ac:dyDescent="0.35">
      <c r="A273" s="39" t="s">
        <v>4</v>
      </c>
      <c r="B273" s="14">
        <v>45122</v>
      </c>
      <c r="C273" s="26" t="str">
        <f t="shared" si="28"/>
        <v>Q2-2023</v>
      </c>
      <c r="D273" s="27" t="str">
        <f t="shared" si="29"/>
        <v>2023</v>
      </c>
      <c r="E273" s="26" t="str">
        <f t="shared" si="30"/>
        <v>Q2</v>
      </c>
      <c r="F273" s="25" t="str">
        <f t="shared" si="31"/>
        <v>Jul-23</v>
      </c>
      <c r="G273" s="26" t="str">
        <f t="shared" si="32"/>
        <v>Sat</v>
      </c>
      <c r="H273" s="5" t="s">
        <v>554</v>
      </c>
      <c r="I273" s="42">
        <f>VLOOKUP(H273,TABLES!$A$2:$B$147,2,FALSE)</f>
        <v>4256</v>
      </c>
      <c r="J273" s="42" t="str">
        <f>VLOOKUP(I273,TABLES!$B$2:$C$147,2,FALSE)</f>
        <v>Tesco Pharmacy Department</v>
      </c>
      <c r="K273" s="2" t="s">
        <v>1027</v>
      </c>
      <c r="L273" s="21">
        <v>0.375</v>
      </c>
      <c r="M273" s="21">
        <v>0.875</v>
      </c>
      <c r="N273" s="26" t="str">
        <f t="shared" si="33"/>
        <v>12:00</v>
      </c>
      <c r="O273" s="26">
        <f t="shared" si="34"/>
        <v>720</v>
      </c>
      <c r="P273" s="42" t="str">
        <f>VLOOKUP(O273,TABLES!$F$2:$H$8,3)</f>
        <v>Over 7 hrs</v>
      </c>
      <c r="Q273" s="5" t="s">
        <v>870</v>
      </c>
    </row>
    <row r="274" spans="1:17" x14ac:dyDescent="0.35">
      <c r="A274" s="39" t="s">
        <v>4</v>
      </c>
      <c r="B274" s="14">
        <v>45122</v>
      </c>
      <c r="C274" s="26" t="str">
        <f t="shared" si="28"/>
        <v>Q2-2023</v>
      </c>
      <c r="D274" s="27" t="str">
        <f t="shared" si="29"/>
        <v>2023</v>
      </c>
      <c r="E274" s="26" t="str">
        <f t="shared" si="30"/>
        <v>Q2</v>
      </c>
      <c r="F274" s="25" t="str">
        <f t="shared" si="31"/>
        <v>Jul-23</v>
      </c>
      <c r="G274" s="26" t="str">
        <f t="shared" si="32"/>
        <v>Sat</v>
      </c>
      <c r="H274" s="5" t="s">
        <v>491</v>
      </c>
      <c r="I274" s="42">
        <f>VLOOKUP(H274,TABLES!$A$2:$B$147,2,FALSE)</f>
        <v>4173</v>
      </c>
      <c r="J274" s="42" t="str">
        <f>VLOOKUP(I274,TABLES!$B$2:$C$147,2,FALSE)</f>
        <v>Asda Stores Ltd</v>
      </c>
      <c r="K274" s="2" t="s">
        <v>1026</v>
      </c>
      <c r="L274" s="21">
        <v>0.75</v>
      </c>
      <c r="M274" s="21">
        <v>0.83333333333333337</v>
      </c>
      <c r="N274" s="26" t="str">
        <f t="shared" si="33"/>
        <v>2:00</v>
      </c>
      <c r="O274" s="26">
        <f t="shared" si="34"/>
        <v>120.00000000000006</v>
      </c>
      <c r="P274" s="42" t="str">
        <f>VLOOKUP(O274,TABLES!$F$2:$H$8,3)</f>
        <v>1 to 3 hrs</v>
      </c>
      <c r="Q274" s="5" t="s">
        <v>1063</v>
      </c>
    </row>
    <row r="275" spans="1:17" x14ac:dyDescent="0.35">
      <c r="A275" s="39" t="s">
        <v>4</v>
      </c>
      <c r="B275" s="14">
        <v>45123</v>
      </c>
      <c r="C275" s="26" t="str">
        <f t="shared" si="28"/>
        <v>Q2-2023</v>
      </c>
      <c r="D275" s="27" t="str">
        <f t="shared" si="29"/>
        <v>2023</v>
      </c>
      <c r="E275" s="26" t="str">
        <f t="shared" si="30"/>
        <v>Q2</v>
      </c>
      <c r="F275" s="25" t="str">
        <f t="shared" si="31"/>
        <v>Jul-23</v>
      </c>
      <c r="G275" s="26" t="str">
        <f t="shared" si="32"/>
        <v>Sun</v>
      </c>
      <c r="H275" s="5" t="s">
        <v>554</v>
      </c>
      <c r="I275" s="42">
        <f>VLOOKUP(H275,TABLES!$A$2:$B$147,2,FALSE)</f>
        <v>4256</v>
      </c>
      <c r="J275" s="42" t="str">
        <f>VLOOKUP(I275,TABLES!$B$2:$C$147,2,FALSE)</f>
        <v>Tesco Pharmacy Department</v>
      </c>
      <c r="K275" s="2" t="s">
        <v>1027</v>
      </c>
      <c r="L275" s="21">
        <v>0.41666666666666669</v>
      </c>
      <c r="M275" s="21">
        <v>0.75</v>
      </c>
      <c r="N275" s="26" t="str">
        <f t="shared" si="33"/>
        <v>8:00</v>
      </c>
      <c r="O275" s="26">
        <f t="shared" si="34"/>
        <v>480</v>
      </c>
      <c r="P275" s="42" t="str">
        <f>VLOOKUP(O275,TABLES!$F$2:$H$8,3)</f>
        <v>Over 7 hrs</v>
      </c>
      <c r="Q275" s="5" t="s">
        <v>870</v>
      </c>
    </row>
    <row r="276" spans="1:17" x14ac:dyDescent="0.35">
      <c r="A276" s="39" t="s">
        <v>4</v>
      </c>
      <c r="B276" s="14">
        <v>45129</v>
      </c>
      <c r="C276" s="26" t="str">
        <f t="shared" si="28"/>
        <v>Q2-2023</v>
      </c>
      <c r="D276" s="27" t="str">
        <f t="shared" si="29"/>
        <v>2023</v>
      </c>
      <c r="E276" s="26" t="str">
        <f t="shared" si="30"/>
        <v>Q2</v>
      </c>
      <c r="F276" s="25" t="str">
        <f t="shared" si="31"/>
        <v>Jul-23</v>
      </c>
      <c r="G276" s="26" t="str">
        <f t="shared" si="32"/>
        <v>Sat</v>
      </c>
      <c r="H276" s="5" t="s">
        <v>554</v>
      </c>
      <c r="I276" s="42">
        <f>VLOOKUP(H276,TABLES!$A$2:$B$147,2,FALSE)</f>
        <v>4256</v>
      </c>
      <c r="J276" s="42" t="str">
        <f>VLOOKUP(I276,TABLES!$B$2:$C$147,2,FALSE)</f>
        <v>Tesco Pharmacy Department</v>
      </c>
      <c r="K276" s="2" t="s">
        <v>1027</v>
      </c>
      <c r="L276" s="21">
        <v>0.375</v>
      </c>
      <c r="M276" s="21">
        <v>0.875</v>
      </c>
      <c r="N276" s="26" t="str">
        <f t="shared" si="33"/>
        <v>12:00</v>
      </c>
      <c r="O276" s="26">
        <f t="shared" si="34"/>
        <v>720</v>
      </c>
      <c r="P276" s="42" t="str">
        <f>VLOOKUP(O276,TABLES!$F$2:$H$8,3)</f>
        <v>Over 7 hrs</v>
      </c>
      <c r="Q276" s="5" t="s">
        <v>870</v>
      </c>
    </row>
    <row r="277" spans="1:17" x14ac:dyDescent="0.35">
      <c r="A277" s="39" t="s">
        <v>4</v>
      </c>
      <c r="B277" s="14">
        <v>45133</v>
      </c>
      <c r="C277" s="26" t="str">
        <f t="shared" si="28"/>
        <v>Q2-2023</v>
      </c>
      <c r="D277" s="27" t="str">
        <f t="shared" si="29"/>
        <v>2023</v>
      </c>
      <c r="E277" s="26" t="str">
        <f t="shared" si="30"/>
        <v>Q2</v>
      </c>
      <c r="F277" s="25" t="str">
        <f t="shared" si="31"/>
        <v>Jul-23</v>
      </c>
      <c r="G277" s="26" t="str">
        <f t="shared" si="32"/>
        <v>Wed</v>
      </c>
      <c r="H277" s="5" t="s">
        <v>554</v>
      </c>
      <c r="I277" s="42">
        <f>VLOOKUP(H277,TABLES!$A$2:$B$147,2,FALSE)</f>
        <v>4256</v>
      </c>
      <c r="J277" s="42" t="str">
        <f>VLOOKUP(I277,TABLES!$B$2:$C$147,2,FALSE)</f>
        <v>Tesco Pharmacy Department</v>
      </c>
      <c r="K277" s="2" t="s">
        <v>1027</v>
      </c>
      <c r="L277" s="21">
        <v>0.70833333333333337</v>
      </c>
      <c r="M277" s="21">
        <v>0.875</v>
      </c>
      <c r="N277" s="26" t="str">
        <f t="shared" si="33"/>
        <v>4:00</v>
      </c>
      <c r="O277" s="26">
        <f t="shared" si="34"/>
        <v>239.99999999999994</v>
      </c>
      <c r="P277" s="42" t="str">
        <f>VLOOKUP(O277,TABLES!$F$2:$H$8,3)</f>
        <v>3 to 5 hrs</v>
      </c>
      <c r="Q277" s="5" t="s">
        <v>870</v>
      </c>
    </row>
    <row r="278" spans="1:17" x14ac:dyDescent="0.35">
      <c r="A278" s="39" t="s">
        <v>4</v>
      </c>
      <c r="B278" s="14">
        <v>45133</v>
      </c>
      <c r="C278" s="26" t="str">
        <f t="shared" si="28"/>
        <v>Q2-2023</v>
      </c>
      <c r="D278" s="27" t="str">
        <f t="shared" si="29"/>
        <v>2023</v>
      </c>
      <c r="E278" s="26" t="str">
        <f t="shared" si="30"/>
        <v>Q2</v>
      </c>
      <c r="F278" s="25" t="str">
        <f t="shared" si="31"/>
        <v>Jul-23</v>
      </c>
      <c r="G278" s="26" t="str">
        <f t="shared" si="32"/>
        <v>Wed</v>
      </c>
      <c r="H278" s="5" t="s">
        <v>675</v>
      </c>
      <c r="I278" s="42">
        <f>VLOOKUP(H278,TABLES!$A$2:$B$147,2,FALSE)</f>
        <v>4315</v>
      </c>
      <c r="J278" s="42" t="str">
        <f>VLOOKUP(I278,TABLES!$B$2:$C$147,2,FALSE)</f>
        <v>L Rowland &amp; Co (Retail) Ltd</v>
      </c>
      <c r="K278" s="2" t="s">
        <v>1026</v>
      </c>
      <c r="L278" s="21">
        <v>0.375</v>
      </c>
      <c r="M278" s="21">
        <v>0.5625</v>
      </c>
      <c r="N278" s="26" t="str">
        <f t="shared" si="33"/>
        <v>4:30</v>
      </c>
      <c r="O278" s="26">
        <f t="shared" si="34"/>
        <v>270</v>
      </c>
      <c r="P278" s="42" t="str">
        <f>VLOOKUP(O278,TABLES!$F$2:$H$8,3)</f>
        <v>3 to 5 hrs</v>
      </c>
      <c r="Q278" s="5" t="s">
        <v>870</v>
      </c>
    </row>
    <row r="279" spans="1:17" x14ac:dyDescent="0.35">
      <c r="A279" s="39" t="s">
        <v>4</v>
      </c>
      <c r="B279" s="14">
        <v>45133</v>
      </c>
      <c r="C279" s="26" t="str">
        <f t="shared" si="28"/>
        <v>Q2-2023</v>
      </c>
      <c r="D279" s="27" t="str">
        <f t="shared" si="29"/>
        <v>2023</v>
      </c>
      <c r="E279" s="26" t="str">
        <f t="shared" si="30"/>
        <v>Q2</v>
      </c>
      <c r="F279" s="25" t="str">
        <f t="shared" si="31"/>
        <v>Jul-23</v>
      </c>
      <c r="G279" s="26" t="str">
        <f t="shared" si="32"/>
        <v>Wed</v>
      </c>
      <c r="H279" s="5" t="s">
        <v>675</v>
      </c>
      <c r="I279" s="42">
        <f>VLOOKUP(H279,TABLES!$A$2:$B$147,2,FALSE)</f>
        <v>4315</v>
      </c>
      <c r="J279" s="42" t="str">
        <f>VLOOKUP(I279,TABLES!$B$2:$C$147,2,FALSE)</f>
        <v>L Rowland &amp; Co (Retail) Ltd</v>
      </c>
      <c r="K279" s="2" t="s">
        <v>1026</v>
      </c>
      <c r="L279" s="21">
        <v>0.66666666666666663</v>
      </c>
      <c r="M279" s="21">
        <v>0.75</v>
      </c>
      <c r="N279" s="26" t="str">
        <f t="shared" si="33"/>
        <v>2:00</v>
      </c>
      <c r="O279" s="26">
        <f t="shared" si="34"/>
        <v>120.00000000000006</v>
      </c>
      <c r="P279" s="42" t="str">
        <f>VLOOKUP(O279,TABLES!$F$2:$H$8,3)</f>
        <v>1 to 3 hrs</v>
      </c>
      <c r="Q279" s="5" t="s">
        <v>870</v>
      </c>
    </row>
    <row r="280" spans="1:17" x14ac:dyDescent="0.35">
      <c r="A280" s="39" t="s">
        <v>4</v>
      </c>
      <c r="B280" s="14">
        <v>45135</v>
      </c>
      <c r="C280" s="26" t="str">
        <f t="shared" si="28"/>
        <v>Q2-2023</v>
      </c>
      <c r="D280" s="27" t="str">
        <f t="shared" si="29"/>
        <v>2023</v>
      </c>
      <c r="E280" s="26" t="str">
        <f t="shared" si="30"/>
        <v>Q2</v>
      </c>
      <c r="F280" s="25" t="str">
        <f t="shared" si="31"/>
        <v>Jul-23</v>
      </c>
      <c r="G280" s="26" t="str">
        <f t="shared" si="32"/>
        <v>Fri</v>
      </c>
      <c r="H280" s="5" t="s">
        <v>337</v>
      </c>
      <c r="I280" s="42">
        <f>VLOOKUP(H280,TABLES!$A$2:$B$147,2,FALSE)</f>
        <v>4109</v>
      </c>
      <c r="J280" s="42" t="str">
        <f>VLOOKUP(I280,TABLES!$B$2:$C$147,2,FALSE)</f>
        <v>KMS McFarlane Ltd</v>
      </c>
      <c r="K280" s="2" t="s">
        <v>1027</v>
      </c>
      <c r="L280" s="21">
        <v>0.58333333333333337</v>
      </c>
      <c r="M280" s="21">
        <v>0.70833333333333337</v>
      </c>
      <c r="N280" s="26" t="str">
        <f t="shared" si="33"/>
        <v>3:00</v>
      </c>
      <c r="O280" s="26">
        <f t="shared" si="34"/>
        <v>180</v>
      </c>
      <c r="P280" s="42" t="str">
        <f>VLOOKUP(O280,TABLES!$F$2:$H$8,3)</f>
        <v>3 to 5 hrs</v>
      </c>
      <c r="Q280" s="5" t="s">
        <v>870</v>
      </c>
    </row>
    <row r="281" spans="1:17" x14ac:dyDescent="0.35">
      <c r="A281" s="39" t="s">
        <v>4</v>
      </c>
      <c r="B281" s="14">
        <v>45136</v>
      </c>
      <c r="C281" s="26" t="str">
        <f t="shared" si="28"/>
        <v>Q2-2023</v>
      </c>
      <c r="D281" s="27" t="str">
        <f t="shared" si="29"/>
        <v>2023</v>
      </c>
      <c r="E281" s="26" t="str">
        <f t="shared" si="30"/>
        <v>Q2</v>
      </c>
      <c r="F281" s="25" t="str">
        <f t="shared" si="31"/>
        <v>Jul-23</v>
      </c>
      <c r="G281" s="26" t="str">
        <f t="shared" si="32"/>
        <v>Sat</v>
      </c>
      <c r="H281" s="5" t="s">
        <v>554</v>
      </c>
      <c r="I281" s="42">
        <f>VLOOKUP(H281,TABLES!$A$2:$B$147,2,FALSE)</f>
        <v>4256</v>
      </c>
      <c r="J281" s="42" t="str">
        <f>VLOOKUP(I281,TABLES!$B$2:$C$147,2,FALSE)</f>
        <v>Tesco Pharmacy Department</v>
      </c>
      <c r="K281" s="2" t="s">
        <v>1027</v>
      </c>
      <c r="L281" s="21">
        <v>0.375</v>
      </c>
      <c r="M281" s="21">
        <v>0.875</v>
      </c>
      <c r="N281" s="26" t="str">
        <f t="shared" si="33"/>
        <v>12:00</v>
      </c>
      <c r="O281" s="26">
        <f t="shared" si="34"/>
        <v>720</v>
      </c>
      <c r="P281" s="42" t="str">
        <f>VLOOKUP(O281,TABLES!$F$2:$H$8,3)</f>
        <v>Over 7 hrs</v>
      </c>
      <c r="Q281" s="5" t="s">
        <v>870</v>
      </c>
    </row>
    <row r="282" spans="1:17" x14ac:dyDescent="0.35">
      <c r="A282" s="39" t="s">
        <v>4</v>
      </c>
      <c r="B282" s="14">
        <v>45136</v>
      </c>
      <c r="C282" s="26" t="str">
        <f t="shared" si="28"/>
        <v>Q2-2023</v>
      </c>
      <c r="D282" s="27" t="str">
        <f t="shared" si="29"/>
        <v>2023</v>
      </c>
      <c r="E282" s="26" t="str">
        <f t="shared" si="30"/>
        <v>Q2</v>
      </c>
      <c r="F282" s="25" t="str">
        <f t="shared" si="31"/>
        <v>Jul-23</v>
      </c>
      <c r="G282" s="26" t="str">
        <f t="shared" si="32"/>
        <v>Sat</v>
      </c>
      <c r="H282" s="5" t="s">
        <v>491</v>
      </c>
      <c r="I282" s="42">
        <f>VLOOKUP(H282,TABLES!$A$2:$B$147,2,FALSE)</f>
        <v>4173</v>
      </c>
      <c r="J282" s="42" t="str">
        <f>VLOOKUP(I282,TABLES!$B$2:$C$147,2,FALSE)</f>
        <v>Asda Stores Ltd</v>
      </c>
      <c r="K282" s="2" t="s">
        <v>1027</v>
      </c>
      <c r="L282" s="21">
        <v>0.375</v>
      </c>
      <c r="M282" s="21">
        <v>0.83333333333333337</v>
      </c>
      <c r="N282" s="26" t="str">
        <f t="shared" si="33"/>
        <v>11:00</v>
      </c>
      <c r="O282" s="26">
        <f t="shared" si="34"/>
        <v>660</v>
      </c>
      <c r="P282" s="42" t="str">
        <f>VLOOKUP(O282,TABLES!$F$2:$H$8,3)</f>
        <v>Over 7 hrs</v>
      </c>
      <c r="Q282" s="5" t="s">
        <v>870</v>
      </c>
    </row>
    <row r="283" spans="1:17" x14ac:dyDescent="0.35">
      <c r="A283" s="39" t="s">
        <v>4</v>
      </c>
      <c r="B283" s="14">
        <v>45137</v>
      </c>
      <c r="C283" s="26" t="str">
        <f t="shared" si="28"/>
        <v>Q2-2023</v>
      </c>
      <c r="D283" s="27" t="str">
        <f t="shared" si="29"/>
        <v>2023</v>
      </c>
      <c r="E283" s="26" t="str">
        <f t="shared" si="30"/>
        <v>Q2</v>
      </c>
      <c r="F283" s="25" t="str">
        <f t="shared" si="31"/>
        <v>Jul-23</v>
      </c>
      <c r="G283" s="26" t="str">
        <f t="shared" si="32"/>
        <v>Sun</v>
      </c>
      <c r="H283" s="5" t="s">
        <v>554</v>
      </c>
      <c r="I283" s="42">
        <f>VLOOKUP(H283,TABLES!$A$2:$B$147,2,FALSE)</f>
        <v>4256</v>
      </c>
      <c r="J283" s="42" t="str">
        <f>VLOOKUP(I283,TABLES!$B$2:$C$147,2,FALSE)</f>
        <v>Tesco Pharmacy Department</v>
      </c>
      <c r="K283" s="2" t="s">
        <v>1027</v>
      </c>
      <c r="L283" s="21">
        <v>0.41666666666666669</v>
      </c>
      <c r="M283" s="21">
        <v>0.75</v>
      </c>
      <c r="N283" s="26" t="str">
        <f t="shared" si="33"/>
        <v>8:00</v>
      </c>
      <c r="O283" s="26">
        <f t="shared" si="34"/>
        <v>480</v>
      </c>
      <c r="P283" s="42" t="str">
        <f>VLOOKUP(O283,TABLES!$F$2:$H$8,3)</f>
        <v>Over 7 hrs</v>
      </c>
      <c r="Q283" s="5" t="s">
        <v>870</v>
      </c>
    </row>
    <row r="284" spans="1:17" x14ac:dyDescent="0.35">
      <c r="A284" s="39" t="s">
        <v>4</v>
      </c>
      <c r="B284" s="14">
        <v>45142</v>
      </c>
      <c r="C284" s="26" t="str">
        <f t="shared" si="28"/>
        <v>Q2-2023</v>
      </c>
      <c r="D284" s="27" t="str">
        <f t="shared" si="29"/>
        <v>2023</v>
      </c>
      <c r="E284" s="26" t="str">
        <f t="shared" si="30"/>
        <v>Q2</v>
      </c>
      <c r="F284" s="25" t="str">
        <f t="shared" si="31"/>
        <v>Aug-23</v>
      </c>
      <c r="G284" s="26" t="str">
        <f t="shared" si="32"/>
        <v>Fri</v>
      </c>
      <c r="H284" s="5" t="s">
        <v>491</v>
      </c>
      <c r="I284" s="42">
        <f>VLOOKUP(H284,TABLES!$A$2:$B$147,2,FALSE)</f>
        <v>4173</v>
      </c>
      <c r="J284" s="42" t="str">
        <f>VLOOKUP(I284,TABLES!$B$2:$C$147,2,FALSE)</f>
        <v>Asda Stores Ltd</v>
      </c>
      <c r="K284" s="2" t="s">
        <v>1027</v>
      </c>
      <c r="L284" s="21">
        <v>0.72916666666666663</v>
      </c>
      <c r="M284" s="21">
        <v>0.875</v>
      </c>
      <c r="N284" s="26" t="str">
        <f t="shared" si="33"/>
        <v>3:30</v>
      </c>
      <c r="O284" s="26">
        <f t="shared" si="34"/>
        <v>210.00000000000006</v>
      </c>
      <c r="P284" s="42" t="str">
        <f>VLOOKUP(O284,TABLES!$F$2:$H$8,3)</f>
        <v>3 to 5 hrs</v>
      </c>
      <c r="Q284" s="5" t="s">
        <v>870</v>
      </c>
    </row>
    <row r="285" spans="1:17" x14ac:dyDescent="0.35">
      <c r="A285" s="39" t="s">
        <v>4</v>
      </c>
      <c r="B285" s="14">
        <v>45143</v>
      </c>
      <c r="C285" s="26" t="str">
        <f t="shared" si="28"/>
        <v>Q2-2023</v>
      </c>
      <c r="D285" s="27" t="str">
        <f t="shared" si="29"/>
        <v>2023</v>
      </c>
      <c r="E285" s="26" t="str">
        <f t="shared" si="30"/>
        <v>Q2</v>
      </c>
      <c r="F285" s="25" t="str">
        <f t="shared" si="31"/>
        <v>Aug-23</v>
      </c>
      <c r="G285" s="26" t="str">
        <f t="shared" si="32"/>
        <v>Sat</v>
      </c>
      <c r="H285" s="5" t="s">
        <v>554</v>
      </c>
      <c r="I285" s="42">
        <f>VLOOKUP(H285,TABLES!$A$2:$B$147,2,FALSE)</f>
        <v>4256</v>
      </c>
      <c r="J285" s="42" t="str">
        <f>VLOOKUP(I285,TABLES!$B$2:$C$147,2,FALSE)</f>
        <v>Tesco Pharmacy Department</v>
      </c>
      <c r="K285" s="2" t="s">
        <v>1027</v>
      </c>
      <c r="L285" s="21">
        <v>0.375</v>
      </c>
      <c r="M285" s="21">
        <v>0.625</v>
      </c>
      <c r="N285" s="26" t="str">
        <f t="shared" si="33"/>
        <v>6:00</v>
      </c>
      <c r="O285" s="26">
        <f t="shared" si="34"/>
        <v>360</v>
      </c>
      <c r="P285" s="42" t="str">
        <f>VLOOKUP(O285,TABLES!$F$2:$H$8,3)</f>
        <v>5 to 7 hrs</v>
      </c>
      <c r="Q285" s="5" t="s">
        <v>870</v>
      </c>
    </row>
    <row r="286" spans="1:17" x14ac:dyDescent="0.35">
      <c r="A286" s="39" t="s">
        <v>4</v>
      </c>
      <c r="B286" s="14">
        <v>45143</v>
      </c>
      <c r="C286" s="26" t="str">
        <f t="shared" si="28"/>
        <v>Q2-2023</v>
      </c>
      <c r="D286" s="27" t="str">
        <f t="shared" si="29"/>
        <v>2023</v>
      </c>
      <c r="E286" s="26" t="str">
        <f t="shared" si="30"/>
        <v>Q2</v>
      </c>
      <c r="F286" s="25" t="str">
        <f t="shared" si="31"/>
        <v>Aug-23</v>
      </c>
      <c r="G286" s="26" t="str">
        <f t="shared" si="32"/>
        <v>Sat</v>
      </c>
      <c r="H286" s="5" t="s">
        <v>675</v>
      </c>
      <c r="I286" s="42">
        <f>VLOOKUP(H286,TABLES!$A$2:$B$147,2,FALSE)</f>
        <v>4315</v>
      </c>
      <c r="J286" s="42" t="str">
        <f>VLOOKUP(I286,TABLES!$B$2:$C$147,2,FALSE)</f>
        <v>L Rowland &amp; Co (Retail) Ltd</v>
      </c>
      <c r="K286" s="2" t="s">
        <v>1027</v>
      </c>
      <c r="L286" s="21">
        <v>0.58333333333333337</v>
      </c>
      <c r="M286" s="21">
        <v>0.75</v>
      </c>
      <c r="N286" s="26" t="str">
        <f t="shared" si="33"/>
        <v>4:00</v>
      </c>
      <c r="O286" s="26">
        <f t="shared" si="34"/>
        <v>239.99999999999994</v>
      </c>
      <c r="P286" s="42" t="str">
        <f>VLOOKUP(O286,TABLES!$F$2:$H$8,3)</f>
        <v>3 to 5 hrs</v>
      </c>
      <c r="Q286" s="5" t="s">
        <v>870</v>
      </c>
    </row>
    <row r="287" spans="1:17" x14ac:dyDescent="0.35">
      <c r="A287" s="39" t="s">
        <v>4</v>
      </c>
      <c r="B287" s="14">
        <v>45150</v>
      </c>
      <c r="C287" s="26" t="str">
        <f t="shared" si="28"/>
        <v>Q2-2023</v>
      </c>
      <c r="D287" s="27" t="str">
        <f t="shared" si="29"/>
        <v>2023</v>
      </c>
      <c r="E287" s="26" t="str">
        <f t="shared" si="30"/>
        <v>Q2</v>
      </c>
      <c r="F287" s="25" t="str">
        <f t="shared" si="31"/>
        <v>Aug-23</v>
      </c>
      <c r="G287" s="26" t="str">
        <f t="shared" si="32"/>
        <v>Sat</v>
      </c>
      <c r="H287" s="5" t="s">
        <v>554</v>
      </c>
      <c r="I287" s="42">
        <f>VLOOKUP(H287,TABLES!$A$2:$B$147,2,FALSE)</f>
        <v>4256</v>
      </c>
      <c r="J287" s="42" t="str">
        <f>VLOOKUP(I287,TABLES!$B$2:$C$147,2,FALSE)</f>
        <v>Tesco Pharmacy Department</v>
      </c>
      <c r="K287" s="2" t="s">
        <v>1027</v>
      </c>
      <c r="L287" s="21">
        <v>0.70833333333333337</v>
      </c>
      <c r="M287" s="21">
        <v>0.875</v>
      </c>
      <c r="N287" s="26" t="str">
        <f t="shared" si="33"/>
        <v>4:00</v>
      </c>
      <c r="O287" s="26">
        <f t="shared" si="34"/>
        <v>239.99999999999994</v>
      </c>
      <c r="P287" s="42" t="str">
        <f>VLOOKUP(O287,TABLES!$F$2:$H$8,3)</f>
        <v>3 to 5 hrs</v>
      </c>
      <c r="Q287" s="5" t="s">
        <v>870</v>
      </c>
    </row>
    <row r="288" spans="1:17" x14ac:dyDescent="0.35">
      <c r="A288" s="39" t="s">
        <v>4</v>
      </c>
      <c r="B288" s="14">
        <v>45150</v>
      </c>
      <c r="C288" s="26" t="str">
        <f t="shared" si="28"/>
        <v>Q2-2023</v>
      </c>
      <c r="D288" s="27" t="str">
        <f t="shared" si="29"/>
        <v>2023</v>
      </c>
      <c r="E288" s="26" t="str">
        <f t="shared" si="30"/>
        <v>Q2</v>
      </c>
      <c r="F288" s="25" t="str">
        <f t="shared" si="31"/>
        <v>Aug-23</v>
      </c>
      <c r="G288" s="26" t="str">
        <f t="shared" si="32"/>
        <v>Sat</v>
      </c>
      <c r="H288" s="5" t="s">
        <v>698</v>
      </c>
      <c r="I288" s="42">
        <f>VLOOKUP(H288,TABLES!$A$2:$B$147,2,FALSE)</f>
        <v>4320</v>
      </c>
      <c r="J288" s="42" t="str">
        <f>VLOOKUP(I288,TABLES!$B$2:$C$147,2,FALSE)</f>
        <v>L Rowland &amp; Co (Retail) Ltd</v>
      </c>
      <c r="K288" s="2" t="s">
        <v>1026</v>
      </c>
      <c r="L288" s="21">
        <v>0.375</v>
      </c>
      <c r="M288" s="21">
        <v>0.5</v>
      </c>
      <c r="N288" s="26" t="str">
        <f t="shared" si="33"/>
        <v>3:00</v>
      </c>
      <c r="O288" s="26">
        <f t="shared" si="34"/>
        <v>180</v>
      </c>
      <c r="P288" s="42" t="str">
        <f>VLOOKUP(O288,TABLES!$F$2:$H$8,3)</f>
        <v>3 to 5 hrs</v>
      </c>
      <c r="Q288" s="5" t="s">
        <v>875</v>
      </c>
    </row>
    <row r="289" spans="1:17" x14ac:dyDescent="0.35">
      <c r="A289" s="39" t="s">
        <v>4</v>
      </c>
      <c r="B289" s="14">
        <v>45151</v>
      </c>
      <c r="C289" s="26" t="str">
        <f t="shared" si="28"/>
        <v>Q2-2023</v>
      </c>
      <c r="D289" s="27" t="str">
        <f t="shared" si="29"/>
        <v>2023</v>
      </c>
      <c r="E289" s="26" t="str">
        <f t="shared" si="30"/>
        <v>Q2</v>
      </c>
      <c r="F289" s="25" t="str">
        <f t="shared" si="31"/>
        <v>Aug-23</v>
      </c>
      <c r="G289" s="26" t="str">
        <f t="shared" si="32"/>
        <v>Sun</v>
      </c>
      <c r="H289" s="5" t="s">
        <v>554</v>
      </c>
      <c r="I289" s="42">
        <f>VLOOKUP(H289,TABLES!$A$2:$B$147,2,FALSE)</f>
        <v>4256</v>
      </c>
      <c r="J289" s="42" t="str">
        <f>VLOOKUP(I289,TABLES!$B$2:$C$147,2,FALSE)</f>
        <v>Tesco Pharmacy Department</v>
      </c>
      <c r="K289" s="2" t="s">
        <v>1027</v>
      </c>
      <c r="L289" s="21">
        <v>0.41666666666666669</v>
      </c>
      <c r="M289" s="21">
        <v>0.75</v>
      </c>
      <c r="N289" s="26" t="str">
        <f t="shared" si="33"/>
        <v>8:00</v>
      </c>
      <c r="O289" s="26">
        <f t="shared" si="34"/>
        <v>480</v>
      </c>
      <c r="P289" s="42" t="str">
        <f>VLOOKUP(O289,TABLES!$F$2:$H$8,3)</f>
        <v>Over 7 hrs</v>
      </c>
      <c r="Q289" s="5" t="s">
        <v>870</v>
      </c>
    </row>
    <row r="290" spans="1:17" x14ac:dyDescent="0.35">
      <c r="A290" s="39" t="s">
        <v>4</v>
      </c>
      <c r="B290" s="14">
        <v>45152</v>
      </c>
      <c r="C290" s="26" t="str">
        <f t="shared" si="28"/>
        <v>Q2-2023</v>
      </c>
      <c r="D290" s="27" t="str">
        <f t="shared" si="29"/>
        <v>2023</v>
      </c>
      <c r="E290" s="26" t="str">
        <f t="shared" si="30"/>
        <v>Q2</v>
      </c>
      <c r="F290" s="25" t="str">
        <f t="shared" si="31"/>
        <v>Aug-23</v>
      </c>
      <c r="G290" s="26" t="str">
        <f t="shared" si="32"/>
        <v>Mon</v>
      </c>
      <c r="H290" s="5" t="s">
        <v>686</v>
      </c>
      <c r="I290" s="42">
        <f>VLOOKUP(H290,TABLES!$A$2:$B$147,2,FALSE)</f>
        <v>4318</v>
      </c>
      <c r="J290" s="42" t="str">
        <f>VLOOKUP(I290,TABLES!$B$2:$C$147,2,FALSE)</f>
        <v>L Rowland &amp; Co (Retail) Ltd</v>
      </c>
      <c r="K290" s="2" t="s">
        <v>1026</v>
      </c>
      <c r="L290" s="21">
        <v>0.36458333333333331</v>
      </c>
      <c r="M290" s="21">
        <v>0.48958333333333331</v>
      </c>
      <c r="N290" s="26" t="str">
        <f t="shared" si="33"/>
        <v>3:00</v>
      </c>
      <c r="O290" s="26">
        <f t="shared" si="34"/>
        <v>180</v>
      </c>
      <c r="P290" s="42" t="str">
        <f>VLOOKUP(O290,TABLES!$F$2:$H$8,3)</f>
        <v>3 to 5 hrs</v>
      </c>
      <c r="Q290" s="5" t="s">
        <v>871</v>
      </c>
    </row>
    <row r="291" spans="1:17" x14ac:dyDescent="0.35">
      <c r="A291" s="39" t="s">
        <v>4</v>
      </c>
      <c r="B291" s="14">
        <v>45153</v>
      </c>
      <c r="C291" s="26" t="str">
        <f t="shared" si="28"/>
        <v>Q2-2023</v>
      </c>
      <c r="D291" s="27" t="str">
        <f t="shared" si="29"/>
        <v>2023</v>
      </c>
      <c r="E291" s="26" t="str">
        <f t="shared" si="30"/>
        <v>Q2</v>
      </c>
      <c r="F291" s="25" t="str">
        <f t="shared" si="31"/>
        <v>Aug-23</v>
      </c>
      <c r="G291" s="26" t="str">
        <f t="shared" si="32"/>
        <v>Tue</v>
      </c>
      <c r="H291" s="5" t="s">
        <v>491</v>
      </c>
      <c r="I291" s="42">
        <f>VLOOKUP(H291,TABLES!$A$2:$B$147,2,FALSE)</f>
        <v>4173</v>
      </c>
      <c r="J291" s="42" t="str">
        <f>VLOOKUP(I291,TABLES!$B$2:$C$147,2,FALSE)</f>
        <v>Asda Stores Ltd</v>
      </c>
      <c r="K291" s="2" t="s">
        <v>1026</v>
      </c>
      <c r="L291" s="21">
        <v>0.72916666666666663</v>
      </c>
      <c r="M291" s="21">
        <v>0.875</v>
      </c>
      <c r="N291" s="26" t="str">
        <f t="shared" si="33"/>
        <v>3:30</v>
      </c>
      <c r="O291" s="26">
        <f t="shared" si="34"/>
        <v>210.00000000000006</v>
      </c>
      <c r="P291" s="42" t="str">
        <f>VLOOKUP(O291,TABLES!$F$2:$H$8,3)</f>
        <v>3 to 5 hrs</v>
      </c>
      <c r="Q291" s="5" t="s">
        <v>870</v>
      </c>
    </row>
    <row r="292" spans="1:17" x14ac:dyDescent="0.35">
      <c r="A292" s="39" t="s">
        <v>4</v>
      </c>
      <c r="B292" s="14">
        <v>45154</v>
      </c>
      <c r="C292" s="26" t="str">
        <f t="shared" si="28"/>
        <v>Q2-2023</v>
      </c>
      <c r="D292" s="27" t="str">
        <f t="shared" si="29"/>
        <v>2023</v>
      </c>
      <c r="E292" s="26" t="str">
        <f t="shared" si="30"/>
        <v>Q2</v>
      </c>
      <c r="F292" s="25" t="str">
        <f t="shared" si="31"/>
        <v>Aug-23</v>
      </c>
      <c r="G292" s="26" t="str">
        <f t="shared" si="32"/>
        <v>Wed</v>
      </c>
      <c r="H292" s="5" t="s">
        <v>554</v>
      </c>
      <c r="I292" s="42">
        <f>VLOOKUP(H292,TABLES!$A$2:$B$147,2,FALSE)</f>
        <v>4256</v>
      </c>
      <c r="J292" s="42" t="str">
        <f>VLOOKUP(I292,TABLES!$B$2:$C$147,2,FALSE)</f>
        <v>Tesco Pharmacy Department</v>
      </c>
      <c r="K292" s="2" t="s">
        <v>1027</v>
      </c>
      <c r="L292" s="21">
        <v>0.70833333333333337</v>
      </c>
      <c r="M292" s="21">
        <v>0.875</v>
      </c>
      <c r="N292" s="26" t="str">
        <f t="shared" si="33"/>
        <v>4:00</v>
      </c>
      <c r="O292" s="26">
        <f t="shared" si="34"/>
        <v>239.99999999999994</v>
      </c>
      <c r="P292" s="42" t="str">
        <f>VLOOKUP(O292,TABLES!$F$2:$H$8,3)</f>
        <v>3 to 5 hrs</v>
      </c>
      <c r="Q292" s="5" t="s">
        <v>870</v>
      </c>
    </row>
    <row r="293" spans="1:17" x14ac:dyDescent="0.35">
      <c r="A293" s="39" t="s">
        <v>4</v>
      </c>
      <c r="B293" s="14">
        <v>45157</v>
      </c>
      <c r="C293" s="26" t="str">
        <f t="shared" si="28"/>
        <v>Q2-2023</v>
      </c>
      <c r="D293" s="27" t="str">
        <f t="shared" si="29"/>
        <v>2023</v>
      </c>
      <c r="E293" s="26" t="str">
        <f t="shared" si="30"/>
        <v>Q2</v>
      </c>
      <c r="F293" s="25" t="str">
        <f t="shared" si="31"/>
        <v>Aug-23</v>
      </c>
      <c r="G293" s="26" t="str">
        <f t="shared" si="32"/>
        <v>Sat</v>
      </c>
      <c r="H293" s="5" t="s">
        <v>554</v>
      </c>
      <c r="I293" s="42">
        <f>VLOOKUP(H293,TABLES!$A$2:$B$147,2,FALSE)</f>
        <v>4256</v>
      </c>
      <c r="J293" s="42" t="str">
        <f>VLOOKUP(I293,TABLES!$B$2:$C$147,2,FALSE)</f>
        <v>Tesco Pharmacy Department</v>
      </c>
      <c r="K293" s="2" t="s">
        <v>1027</v>
      </c>
      <c r="L293" s="21">
        <v>0.375</v>
      </c>
      <c r="M293" s="21">
        <v>0.875</v>
      </c>
      <c r="N293" s="26" t="str">
        <f t="shared" si="33"/>
        <v>12:00</v>
      </c>
      <c r="O293" s="26">
        <f t="shared" si="34"/>
        <v>720</v>
      </c>
      <c r="P293" s="42" t="str">
        <f>VLOOKUP(O293,TABLES!$F$2:$H$8,3)</f>
        <v>Over 7 hrs</v>
      </c>
      <c r="Q293" s="5" t="s">
        <v>870</v>
      </c>
    </row>
    <row r="294" spans="1:17" x14ac:dyDescent="0.35">
      <c r="A294" s="39" t="s">
        <v>4</v>
      </c>
      <c r="B294" s="14">
        <v>45158</v>
      </c>
      <c r="C294" s="26" t="str">
        <f t="shared" si="28"/>
        <v>Q2-2023</v>
      </c>
      <c r="D294" s="27" t="str">
        <f t="shared" si="29"/>
        <v>2023</v>
      </c>
      <c r="E294" s="26" t="str">
        <f t="shared" si="30"/>
        <v>Q2</v>
      </c>
      <c r="F294" s="25" t="str">
        <f t="shared" si="31"/>
        <v>Aug-23</v>
      </c>
      <c r="G294" s="26" t="str">
        <f t="shared" si="32"/>
        <v>Sun</v>
      </c>
      <c r="H294" s="5" t="s">
        <v>491</v>
      </c>
      <c r="I294" s="42">
        <f>VLOOKUP(H294,TABLES!$A$2:$B$147,2,FALSE)</f>
        <v>4173</v>
      </c>
      <c r="J294" s="42" t="str">
        <f>VLOOKUP(I294,TABLES!$B$2:$C$147,2,FALSE)</f>
        <v>Asda Stores Ltd</v>
      </c>
      <c r="K294" s="2" t="s">
        <v>1026</v>
      </c>
      <c r="L294" s="21">
        <v>0.375</v>
      </c>
      <c r="M294" s="21">
        <v>0.75</v>
      </c>
      <c r="N294" s="26" t="str">
        <f t="shared" si="33"/>
        <v>9:00</v>
      </c>
      <c r="O294" s="26">
        <f t="shared" si="34"/>
        <v>540</v>
      </c>
      <c r="P294" s="42" t="str">
        <f>VLOOKUP(O294,TABLES!$F$2:$H$8,3)</f>
        <v>Over 7 hrs</v>
      </c>
      <c r="Q294" s="5" t="s">
        <v>870</v>
      </c>
    </row>
    <row r="295" spans="1:17" x14ac:dyDescent="0.35">
      <c r="A295" s="39" t="s">
        <v>4</v>
      </c>
      <c r="B295" s="14">
        <v>45161</v>
      </c>
      <c r="C295" s="26" t="str">
        <f t="shared" si="28"/>
        <v>Q2-2023</v>
      </c>
      <c r="D295" s="27" t="str">
        <f t="shared" si="29"/>
        <v>2023</v>
      </c>
      <c r="E295" s="26" t="str">
        <f t="shared" si="30"/>
        <v>Q2</v>
      </c>
      <c r="F295" s="25" t="str">
        <f t="shared" si="31"/>
        <v>Aug-23</v>
      </c>
      <c r="G295" s="26" t="str">
        <f t="shared" si="32"/>
        <v>Wed</v>
      </c>
      <c r="H295" s="5" t="s">
        <v>554</v>
      </c>
      <c r="I295" s="42">
        <f>VLOOKUP(H295,TABLES!$A$2:$B$147,2,FALSE)</f>
        <v>4256</v>
      </c>
      <c r="J295" s="42" t="str">
        <f>VLOOKUP(I295,TABLES!$B$2:$C$147,2,FALSE)</f>
        <v>Tesco Pharmacy Department</v>
      </c>
      <c r="K295" s="2" t="s">
        <v>1027</v>
      </c>
      <c r="L295" s="21">
        <v>0.70833333333333337</v>
      </c>
      <c r="M295" s="21">
        <v>0.875</v>
      </c>
      <c r="N295" s="26" t="str">
        <f t="shared" si="33"/>
        <v>4:00</v>
      </c>
      <c r="O295" s="26">
        <f t="shared" si="34"/>
        <v>239.99999999999994</v>
      </c>
      <c r="P295" s="42" t="str">
        <f>VLOOKUP(O295,TABLES!$F$2:$H$8,3)</f>
        <v>3 to 5 hrs</v>
      </c>
      <c r="Q295" s="5" t="s">
        <v>870</v>
      </c>
    </row>
    <row r="296" spans="1:17" x14ac:dyDescent="0.35">
      <c r="A296" s="39" t="s">
        <v>4</v>
      </c>
      <c r="B296" s="14">
        <v>45164</v>
      </c>
      <c r="C296" s="26" t="str">
        <f t="shared" si="28"/>
        <v>Q2-2023</v>
      </c>
      <c r="D296" s="27" t="str">
        <f t="shared" si="29"/>
        <v>2023</v>
      </c>
      <c r="E296" s="26" t="str">
        <f t="shared" si="30"/>
        <v>Q2</v>
      </c>
      <c r="F296" s="25" t="str">
        <f t="shared" si="31"/>
        <v>Aug-23</v>
      </c>
      <c r="G296" s="26" t="str">
        <f t="shared" si="32"/>
        <v>Sat</v>
      </c>
      <c r="H296" s="5" t="s">
        <v>554</v>
      </c>
      <c r="I296" s="42">
        <f>VLOOKUP(H296,TABLES!$A$2:$B$147,2,FALSE)</f>
        <v>4256</v>
      </c>
      <c r="J296" s="42" t="str">
        <f>VLOOKUP(I296,TABLES!$B$2:$C$147,2,FALSE)</f>
        <v>Tesco Pharmacy Department</v>
      </c>
      <c r="K296" s="2" t="s">
        <v>1027</v>
      </c>
      <c r="L296" s="21">
        <v>0.375</v>
      </c>
      <c r="M296" s="21">
        <v>0.875</v>
      </c>
      <c r="N296" s="26" t="str">
        <f t="shared" si="33"/>
        <v>12:00</v>
      </c>
      <c r="O296" s="26">
        <f t="shared" si="34"/>
        <v>720</v>
      </c>
      <c r="P296" s="42" t="str">
        <f>VLOOKUP(O296,TABLES!$F$2:$H$8,3)</f>
        <v>Over 7 hrs</v>
      </c>
      <c r="Q296" s="5" t="s">
        <v>870</v>
      </c>
    </row>
    <row r="297" spans="1:17" x14ac:dyDescent="0.35">
      <c r="A297" s="39" t="s">
        <v>4</v>
      </c>
      <c r="B297" s="14">
        <v>45165</v>
      </c>
      <c r="C297" s="26" t="str">
        <f t="shared" si="28"/>
        <v>Q2-2023</v>
      </c>
      <c r="D297" s="27" t="str">
        <f t="shared" si="29"/>
        <v>2023</v>
      </c>
      <c r="E297" s="26" t="str">
        <f t="shared" si="30"/>
        <v>Q2</v>
      </c>
      <c r="F297" s="25" t="str">
        <f t="shared" si="31"/>
        <v>Aug-23</v>
      </c>
      <c r="G297" s="26" t="str">
        <f t="shared" si="32"/>
        <v>Sun</v>
      </c>
      <c r="H297" s="5" t="s">
        <v>554</v>
      </c>
      <c r="I297" s="42">
        <f>VLOOKUP(H297,TABLES!$A$2:$B$147,2,FALSE)</f>
        <v>4256</v>
      </c>
      <c r="J297" s="42" t="str">
        <f>VLOOKUP(I297,TABLES!$B$2:$C$147,2,FALSE)</f>
        <v>Tesco Pharmacy Department</v>
      </c>
      <c r="K297" s="2" t="s">
        <v>1027</v>
      </c>
      <c r="L297" s="21">
        <v>0.41666666666666669</v>
      </c>
      <c r="M297" s="21">
        <v>0.75</v>
      </c>
      <c r="N297" s="26" t="str">
        <f t="shared" si="33"/>
        <v>8:00</v>
      </c>
      <c r="O297" s="26">
        <f t="shared" si="34"/>
        <v>480</v>
      </c>
      <c r="P297" s="42" t="str">
        <f>VLOOKUP(O297,TABLES!$F$2:$H$8,3)</f>
        <v>Over 7 hrs</v>
      </c>
      <c r="Q297" s="5" t="s">
        <v>870</v>
      </c>
    </row>
    <row r="298" spans="1:17" x14ac:dyDescent="0.35">
      <c r="A298" s="39" t="s">
        <v>4</v>
      </c>
      <c r="B298" s="14">
        <v>45166</v>
      </c>
      <c r="C298" s="26" t="str">
        <f t="shared" si="28"/>
        <v>Q2-2023</v>
      </c>
      <c r="D298" s="27" t="str">
        <f t="shared" si="29"/>
        <v>2023</v>
      </c>
      <c r="E298" s="26" t="str">
        <f t="shared" si="30"/>
        <v>Q2</v>
      </c>
      <c r="F298" s="25" t="str">
        <f t="shared" si="31"/>
        <v>Aug-23</v>
      </c>
      <c r="G298" s="26" t="str">
        <f t="shared" si="32"/>
        <v>Mon</v>
      </c>
      <c r="H298" s="5" t="s">
        <v>554</v>
      </c>
      <c r="I298" s="42">
        <f>VLOOKUP(H298,TABLES!$A$2:$B$147,2,FALSE)</f>
        <v>4256</v>
      </c>
      <c r="J298" s="42" t="str">
        <f>VLOOKUP(I298,TABLES!$B$2:$C$147,2,FALSE)</f>
        <v>Tesco Pharmacy Department</v>
      </c>
      <c r="K298" s="2" t="s">
        <v>1027</v>
      </c>
      <c r="L298" s="21">
        <v>0.70833333333333337</v>
      </c>
      <c r="M298" s="21">
        <v>0.875</v>
      </c>
      <c r="N298" s="26" t="str">
        <f t="shared" si="33"/>
        <v>4:00</v>
      </c>
      <c r="O298" s="26">
        <f t="shared" si="34"/>
        <v>239.99999999999994</v>
      </c>
      <c r="P298" s="42" t="str">
        <f>VLOOKUP(O298,TABLES!$F$2:$H$8,3)</f>
        <v>3 to 5 hrs</v>
      </c>
      <c r="Q298" s="5" t="s">
        <v>870</v>
      </c>
    </row>
    <row r="299" spans="1:17" x14ac:dyDescent="0.35">
      <c r="A299" s="39" t="s">
        <v>4</v>
      </c>
      <c r="B299" s="14">
        <v>45171</v>
      </c>
      <c r="C299" s="26" t="str">
        <f t="shared" si="28"/>
        <v>Q2-2023</v>
      </c>
      <c r="D299" s="27" t="str">
        <f t="shared" si="29"/>
        <v>2023</v>
      </c>
      <c r="E299" s="26" t="str">
        <f t="shared" si="30"/>
        <v>Q2</v>
      </c>
      <c r="F299" s="25" t="str">
        <f t="shared" si="31"/>
        <v>Sep-23</v>
      </c>
      <c r="G299" s="26" t="str">
        <f t="shared" si="32"/>
        <v>Sat</v>
      </c>
      <c r="H299" s="5" t="s">
        <v>9</v>
      </c>
      <c r="I299" s="42">
        <f>VLOOKUP(H299,[2]TABLES!$A$2:$B$149,2,FALSE)</f>
        <v>4289</v>
      </c>
      <c r="J299" s="42" t="str">
        <f>VLOOKUP(I299,[2]TABLES!$B$2:$C$149,2,FALSE)</f>
        <v>Boots the Chemists Ltd</v>
      </c>
      <c r="K299" s="2" t="s">
        <v>1027</v>
      </c>
      <c r="L299" s="21">
        <v>0.5625</v>
      </c>
      <c r="M299" s="21">
        <v>0.70833333333333337</v>
      </c>
      <c r="N299" s="26" t="str">
        <f t="shared" si="33"/>
        <v>3:30</v>
      </c>
      <c r="O299" s="26">
        <f t="shared" si="34"/>
        <v>210.00000000000006</v>
      </c>
      <c r="P299" s="42" t="str">
        <f>VLOOKUP(O299,[2]TABLES!$F$2:$H$8,3)</f>
        <v>3 to 5 hrs</v>
      </c>
      <c r="Q299" s="5" t="s">
        <v>870</v>
      </c>
    </row>
    <row r="300" spans="1:17" x14ac:dyDescent="0.35">
      <c r="A300" s="39" t="s">
        <v>4</v>
      </c>
      <c r="B300" s="14">
        <v>45171</v>
      </c>
      <c r="C300" s="26" t="str">
        <f t="shared" si="28"/>
        <v>Q2-2023</v>
      </c>
      <c r="D300" s="27" t="str">
        <f t="shared" si="29"/>
        <v>2023</v>
      </c>
      <c r="E300" s="26" t="str">
        <f t="shared" si="30"/>
        <v>Q2</v>
      </c>
      <c r="F300" s="25" t="str">
        <f t="shared" si="31"/>
        <v>Sep-23</v>
      </c>
      <c r="G300" s="26" t="str">
        <f t="shared" si="32"/>
        <v>Sat</v>
      </c>
      <c r="H300" s="5" t="s">
        <v>554</v>
      </c>
      <c r="I300" s="42">
        <f>VLOOKUP(H300,[2]TABLES!$A$2:$B$149,2,FALSE)</f>
        <v>4256</v>
      </c>
      <c r="J300" s="42" t="str">
        <f>VLOOKUP(I300,[2]TABLES!$B$2:$C$149,2,FALSE)</f>
        <v>Tesco Pharmacy Department</v>
      </c>
      <c r="K300" s="2" t="s">
        <v>1027</v>
      </c>
      <c r="L300" s="21">
        <v>0.375</v>
      </c>
      <c r="M300" s="21">
        <v>0.54166666666666663</v>
      </c>
      <c r="N300" s="26" t="str">
        <f t="shared" si="33"/>
        <v>4:00</v>
      </c>
      <c r="O300" s="26">
        <f t="shared" si="34"/>
        <v>239.99999999999994</v>
      </c>
      <c r="P300" s="42" t="str">
        <f>VLOOKUP(O300,[2]TABLES!$F$2:$H$8,3)</f>
        <v>3 to 5 hrs</v>
      </c>
      <c r="Q300" s="5" t="s">
        <v>870</v>
      </c>
    </row>
    <row r="301" spans="1:17" x14ac:dyDescent="0.35">
      <c r="A301" s="39" t="s">
        <v>4</v>
      </c>
      <c r="B301" s="14">
        <v>45175</v>
      </c>
      <c r="C301" s="26" t="str">
        <f t="shared" si="28"/>
        <v>Q2-2023</v>
      </c>
      <c r="D301" s="27" t="str">
        <f t="shared" si="29"/>
        <v>2023</v>
      </c>
      <c r="E301" s="26" t="str">
        <f t="shared" si="30"/>
        <v>Q2</v>
      </c>
      <c r="F301" s="25" t="str">
        <f t="shared" si="31"/>
        <v>Sep-23</v>
      </c>
      <c r="G301" s="26" t="str">
        <f t="shared" si="32"/>
        <v>Wed</v>
      </c>
      <c r="H301" s="5" t="s">
        <v>554</v>
      </c>
      <c r="I301" s="42">
        <f>VLOOKUP(H301,[2]TABLES!$A$2:$B$149,2,FALSE)</f>
        <v>4256</v>
      </c>
      <c r="J301" s="42" t="str">
        <f>VLOOKUP(I301,[2]TABLES!$B$2:$C$149,2,FALSE)</f>
        <v>Tesco Pharmacy Department</v>
      </c>
      <c r="K301" s="2" t="s">
        <v>1027</v>
      </c>
      <c r="L301" s="21">
        <v>0.70833333333333337</v>
      </c>
      <c r="M301" s="21">
        <v>0.875</v>
      </c>
      <c r="N301" s="26" t="str">
        <f t="shared" si="33"/>
        <v>4:00</v>
      </c>
      <c r="O301" s="26">
        <f t="shared" si="34"/>
        <v>239.99999999999994</v>
      </c>
      <c r="P301" s="42" t="str">
        <f>VLOOKUP(O301,[2]TABLES!$F$2:$H$8,3)</f>
        <v>3 to 5 hrs</v>
      </c>
      <c r="Q301" s="5" t="s">
        <v>870</v>
      </c>
    </row>
    <row r="302" spans="1:17" x14ac:dyDescent="0.35">
      <c r="A302" s="39" t="s">
        <v>4</v>
      </c>
      <c r="B302" s="14">
        <v>45175</v>
      </c>
      <c r="C302" s="26" t="str">
        <f t="shared" si="28"/>
        <v>Q2-2023</v>
      </c>
      <c r="D302" s="27" t="str">
        <f t="shared" si="29"/>
        <v>2023</v>
      </c>
      <c r="E302" s="26" t="str">
        <f t="shared" si="30"/>
        <v>Q2</v>
      </c>
      <c r="F302" s="25" t="str">
        <f t="shared" si="31"/>
        <v>Sep-23</v>
      </c>
      <c r="G302" s="26" t="str">
        <f t="shared" si="32"/>
        <v>Wed</v>
      </c>
      <c r="H302" s="5" t="s">
        <v>18</v>
      </c>
      <c r="I302" s="42">
        <f>VLOOKUP(H302,[2]TABLES!$A$2:$B$149,2,FALSE)</f>
        <v>4316</v>
      </c>
      <c r="J302" s="42" t="str">
        <f>VLOOKUP(I302,[2]TABLES!$B$2:$C$149,2,FALSE)</f>
        <v>L Rowland &amp; Co (Retail) Ltd</v>
      </c>
      <c r="K302" s="2" t="s">
        <v>1026</v>
      </c>
      <c r="L302" s="21">
        <v>0.375</v>
      </c>
      <c r="M302" s="21">
        <v>0.45833333333333331</v>
      </c>
      <c r="N302" s="26" t="str">
        <f t="shared" si="33"/>
        <v>2:00</v>
      </c>
      <c r="O302" s="26">
        <f t="shared" si="34"/>
        <v>119.99999999999997</v>
      </c>
      <c r="P302" s="42" t="str">
        <f>VLOOKUP(O302,[2]TABLES!$F$2:$H$8,3)</f>
        <v>1 to 3 hrs</v>
      </c>
      <c r="Q302" s="5" t="s">
        <v>869</v>
      </c>
    </row>
    <row r="303" spans="1:17" x14ac:dyDescent="0.35">
      <c r="A303" s="39" t="s">
        <v>4</v>
      </c>
      <c r="B303" s="14">
        <v>45178</v>
      </c>
      <c r="C303" s="26" t="str">
        <f t="shared" si="28"/>
        <v>Q2-2023</v>
      </c>
      <c r="D303" s="27" t="str">
        <f t="shared" si="29"/>
        <v>2023</v>
      </c>
      <c r="E303" s="26" t="str">
        <f t="shared" si="30"/>
        <v>Q2</v>
      </c>
      <c r="F303" s="25" t="str">
        <f t="shared" si="31"/>
        <v>Sep-23</v>
      </c>
      <c r="G303" s="26" t="str">
        <f t="shared" si="32"/>
        <v>Sat</v>
      </c>
      <c r="H303" s="5" t="s">
        <v>554</v>
      </c>
      <c r="I303" s="42">
        <f>VLOOKUP(H303,[2]TABLES!$A$2:$B$149,2,FALSE)</f>
        <v>4256</v>
      </c>
      <c r="J303" s="42" t="str">
        <f>VLOOKUP(I303,[2]TABLES!$B$2:$C$149,2,FALSE)</f>
        <v>Tesco Pharmacy Department</v>
      </c>
      <c r="K303" s="2" t="s">
        <v>1027</v>
      </c>
      <c r="L303" s="21">
        <v>0.375</v>
      </c>
      <c r="M303" s="21">
        <v>0.875</v>
      </c>
      <c r="N303" s="26" t="str">
        <f t="shared" si="33"/>
        <v>12:00</v>
      </c>
      <c r="O303" s="26">
        <f t="shared" si="34"/>
        <v>720</v>
      </c>
      <c r="P303" s="42" t="str">
        <f>VLOOKUP(O303,[2]TABLES!$F$2:$H$8,3)</f>
        <v>Over 7 hrs</v>
      </c>
      <c r="Q303" s="5" t="s">
        <v>870</v>
      </c>
    </row>
    <row r="304" spans="1:17" x14ac:dyDescent="0.35">
      <c r="A304" s="39" t="s">
        <v>4</v>
      </c>
      <c r="B304" s="14">
        <v>45180</v>
      </c>
      <c r="C304" s="26" t="str">
        <f t="shared" si="28"/>
        <v>Q2-2023</v>
      </c>
      <c r="D304" s="27" t="str">
        <f t="shared" si="29"/>
        <v>2023</v>
      </c>
      <c r="E304" s="26" t="str">
        <f t="shared" si="30"/>
        <v>Q2</v>
      </c>
      <c r="F304" s="25" t="str">
        <f t="shared" si="31"/>
        <v>Sep-23</v>
      </c>
      <c r="G304" s="26" t="str">
        <f t="shared" si="32"/>
        <v>Mon</v>
      </c>
      <c r="H304" s="5" t="s">
        <v>35</v>
      </c>
      <c r="I304" s="42">
        <f>VLOOKUP(H304,[2]TABLES!$A$2:$B$149,2,FALSE)</f>
        <v>4087</v>
      </c>
      <c r="J304" s="42" t="str">
        <f>VLOOKUP(I304,[2]TABLES!$B$2:$C$149,2,FALSE)</f>
        <v>Boots the Chemists Ltd</v>
      </c>
      <c r="K304" s="2" t="s">
        <v>1026</v>
      </c>
      <c r="L304" s="21">
        <v>0.375</v>
      </c>
      <c r="M304" s="21">
        <v>0.5625</v>
      </c>
      <c r="N304" s="26" t="str">
        <f t="shared" si="33"/>
        <v>4:30</v>
      </c>
      <c r="O304" s="26">
        <f t="shared" si="34"/>
        <v>270</v>
      </c>
      <c r="P304" s="42" t="str">
        <f>VLOOKUP(O304,[2]TABLES!$F$2:$H$8,3)</f>
        <v>3 to 5 hrs</v>
      </c>
      <c r="Q304" s="5" t="s">
        <v>871</v>
      </c>
    </row>
    <row r="305" spans="1:17" x14ac:dyDescent="0.35">
      <c r="A305" s="39" t="s">
        <v>4</v>
      </c>
      <c r="B305" s="14">
        <v>45180</v>
      </c>
      <c r="C305" s="26" t="str">
        <f t="shared" si="28"/>
        <v>Q2-2023</v>
      </c>
      <c r="D305" s="27" t="str">
        <f t="shared" si="29"/>
        <v>2023</v>
      </c>
      <c r="E305" s="26" t="str">
        <f t="shared" si="30"/>
        <v>Q2</v>
      </c>
      <c r="F305" s="25" t="str">
        <f t="shared" si="31"/>
        <v>Sep-23</v>
      </c>
      <c r="G305" s="26" t="str">
        <f t="shared" si="32"/>
        <v>Mon</v>
      </c>
      <c r="H305" s="5" t="s">
        <v>9</v>
      </c>
      <c r="I305" s="42">
        <f>VLOOKUP(H305,TABLES!$A$2:$B$147,2,FALSE)</f>
        <v>4289</v>
      </c>
      <c r="J305" s="42" t="str">
        <f>VLOOKUP(I305,TABLES!$B$2:$C$147,2,FALSE)</f>
        <v>Boots the Chemists Ltd</v>
      </c>
      <c r="K305" s="2" t="s">
        <v>1026</v>
      </c>
      <c r="L305" s="21">
        <v>0.54166666666666663</v>
      </c>
      <c r="M305" s="21">
        <v>0.75</v>
      </c>
      <c r="N305" s="26" t="str">
        <f t="shared" si="33"/>
        <v>5:00</v>
      </c>
      <c r="O305" s="26">
        <f t="shared" si="34"/>
        <v>300.00000000000006</v>
      </c>
      <c r="P305" s="42" t="str">
        <f>VLOOKUP(O305,TABLES!$F$2:$H$8,3)</f>
        <v>5 to 7 hrs</v>
      </c>
      <c r="Q305" s="5" t="s">
        <v>872</v>
      </c>
    </row>
    <row r="306" spans="1:17" x14ac:dyDescent="0.35">
      <c r="A306" s="39" t="s">
        <v>4</v>
      </c>
      <c r="B306" s="14">
        <v>45183</v>
      </c>
      <c r="C306" s="26" t="str">
        <f t="shared" si="28"/>
        <v>Q2-2023</v>
      </c>
      <c r="D306" s="27" t="str">
        <f t="shared" si="29"/>
        <v>2023</v>
      </c>
      <c r="E306" s="26" t="str">
        <f t="shared" si="30"/>
        <v>Q2</v>
      </c>
      <c r="F306" s="25" t="str">
        <f t="shared" si="31"/>
        <v>Sep-23</v>
      </c>
      <c r="G306" s="26" t="str">
        <f t="shared" si="32"/>
        <v>Thu</v>
      </c>
      <c r="H306" s="5" t="s">
        <v>554</v>
      </c>
      <c r="I306" s="42">
        <f>VLOOKUP(H306,TABLES!$A$2:$B$147,2,FALSE)</f>
        <v>4256</v>
      </c>
      <c r="J306" s="42" t="str">
        <f>VLOOKUP(I306,TABLES!$B$2:$C$147,2,FALSE)</f>
        <v>Tesco Pharmacy Department</v>
      </c>
      <c r="K306" s="2" t="s">
        <v>1026</v>
      </c>
      <c r="L306" s="21">
        <v>0.8125</v>
      </c>
      <c r="M306" s="21">
        <v>0.83333333333333337</v>
      </c>
      <c r="N306" s="26" t="str">
        <f t="shared" si="33"/>
        <v>0:30</v>
      </c>
      <c r="O306" s="26">
        <f t="shared" si="34"/>
        <v>30.000000000000053</v>
      </c>
      <c r="P306" s="42" t="str">
        <f>VLOOKUP(O306,TABLES!$F$2:$H$8,3)</f>
        <v>1 to 3 hrs</v>
      </c>
      <c r="Q306" s="5" t="s">
        <v>873</v>
      </c>
    </row>
    <row r="307" spans="1:17" x14ac:dyDescent="0.35">
      <c r="A307" s="39" t="s">
        <v>4</v>
      </c>
      <c r="B307" s="14">
        <v>45185</v>
      </c>
      <c r="C307" s="26" t="str">
        <f t="shared" si="28"/>
        <v>Q2-2023</v>
      </c>
      <c r="D307" s="27" t="str">
        <f t="shared" si="29"/>
        <v>2023</v>
      </c>
      <c r="E307" s="26" t="str">
        <f t="shared" si="30"/>
        <v>Q2</v>
      </c>
      <c r="F307" s="25" t="str">
        <f t="shared" si="31"/>
        <v>Sep-23</v>
      </c>
      <c r="G307" s="26" t="str">
        <f t="shared" si="32"/>
        <v>Sat</v>
      </c>
      <c r="H307" s="5" t="s">
        <v>554</v>
      </c>
      <c r="I307" s="42">
        <f>VLOOKUP(H307,TABLES!$A$2:$B$147,2,FALSE)</f>
        <v>4256</v>
      </c>
      <c r="J307" s="42" t="str">
        <f>VLOOKUP(I307,TABLES!$B$2:$C$147,2,FALSE)</f>
        <v>Tesco Pharmacy Department</v>
      </c>
      <c r="K307" s="2" t="s">
        <v>1027</v>
      </c>
      <c r="L307" s="21">
        <v>0.70833333333333337</v>
      </c>
      <c r="M307" s="21">
        <v>0.875</v>
      </c>
      <c r="N307" s="26" t="str">
        <f t="shared" si="33"/>
        <v>4:00</v>
      </c>
      <c r="O307" s="26">
        <f t="shared" si="34"/>
        <v>239.99999999999994</v>
      </c>
      <c r="P307" s="42" t="str">
        <f>VLOOKUP(O307,TABLES!$F$2:$H$8,3)</f>
        <v>3 to 5 hrs</v>
      </c>
      <c r="Q307" s="5" t="s">
        <v>870</v>
      </c>
    </row>
    <row r="308" spans="1:17" x14ac:dyDescent="0.35">
      <c r="A308" s="39" t="s">
        <v>4</v>
      </c>
      <c r="B308" s="14">
        <v>45191</v>
      </c>
      <c r="C308" s="26" t="str">
        <f t="shared" si="28"/>
        <v>Q2-2023</v>
      </c>
      <c r="D308" s="27" t="str">
        <f t="shared" si="29"/>
        <v>2023</v>
      </c>
      <c r="E308" s="26" t="str">
        <f t="shared" si="30"/>
        <v>Q2</v>
      </c>
      <c r="F308" s="25" t="str">
        <f t="shared" si="31"/>
        <v>Sep-23</v>
      </c>
      <c r="G308" s="26" t="str">
        <f t="shared" si="32"/>
        <v>Fri</v>
      </c>
      <c r="H308" s="5" t="s">
        <v>9</v>
      </c>
      <c r="I308" s="42">
        <f>VLOOKUP(H308,TABLES!$A$2:$B$147,2,FALSE)</f>
        <v>4289</v>
      </c>
      <c r="J308" s="42" t="str">
        <f>VLOOKUP(I308,TABLES!$B$2:$C$147,2,FALSE)</f>
        <v>Boots the Chemists Ltd</v>
      </c>
      <c r="K308" s="2" t="s">
        <v>1026</v>
      </c>
      <c r="L308" s="21">
        <v>0.36458333333333331</v>
      </c>
      <c r="M308" s="21">
        <v>0.40625</v>
      </c>
      <c r="N308" s="26" t="str">
        <f t="shared" si="33"/>
        <v>1:00</v>
      </c>
      <c r="O308" s="26">
        <f t="shared" si="34"/>
        <v>60.000000000000028</v>
      </c>
      <c r="P308" s="42" t="str">
        <f>VLOOKUP(O308,TABLES!$F$2:$H$8,3)</f>
        <v>1 to 3 hrs</v>
      </c>
      <c r="Q308" s="5" t="s">
        <v>869</v>
      </c>
    </row>
    <row r="309" spans="1:17" x14ac:dyDescent="0.35">
      <c r="A309" s="39" t="s">
        <v>4</v>
      </c>
      <c r="B309" s="14">
        <v>45191</v>
      </c>
      <c r="C309" s="26" t="str">
        <f t="shared" si="28"/>
        <v>Q2-2023</v>
      </c>
      <c r="D309" s="27" t="str">
        <f t="shared" si="29"/>
        <v>2023</v>
      </c>
      <c r="E309" s="26" t="str">
        <f t="shared" si="30"/>
        <v>Q2</v>
      </c>
      <c r="F309" s="25" t="str">
        <f t="shared" si="31"/>
        <v>Sep-23</v>
      </c>
      <c r="G309" s="26" t="str">
        <f t="shared" si="32"/>
        <v>Fri</v>
      </c>
      <c r="H309" s="5" t="s">
        <v>9</v>
      </c>
      <c r="I309" s="42">
        <f>VLOOKUP(H309,TABLES!$A$2:$B$147,2,FALSE)</f>
        <v>4289</v>
      </c>
      <c r="J309" s="42" t="str">
        <f>VLOOKUP(I309,TABLES!$B$2:$C$147,2,FALSE)</f>
        <v>Boots the Chemists Ltd</v>
      </c>
      <c r="K309" s="2" t="s">
        <v>1027</v>
      </c>
      <c r="L309" s="21">
        <v>0.70833333333333337</v>
      </c>
      <c r="M309" s="21">
        <v>0.75</v>
      </c>
      <c r="N309" s="26" t="str">
        <f t="shared" si="33"/>
        <v>1:00</v>
      </c>
      <c r="O309" s="26">
        <f t="shared" si="34"/>
        <v>59.999999999999943</v>
      </c>
      <c r="P309" s="42" t="str">
        <f>VLOOKUP(O309,TABLES!$F$2:$H$8,3)</f>
        <v>1 to 3 hrs</v>
      </c>
      <c r="Q309" s="5" t="s">
        <v>870</v>
      </c>
    </row>
    <row r="310" spans="1:17" x14ac:dyDescent="0.35">
      <c r="A310" s="39" t="s">
        <v>4</v>
      </c>
      <c r="B310" s="14">
        <v>45192</v>
      </c>
      <c r="C310" s="26" t="str">
        <f t="shared" si="28"/>
        <v>Q2-2023</v>
      </c>
      <c r="D310" s="27" t="str">
        <f t="shared" si="29"/>
        <v>2023</v>
      </c>
      <c r="E310" s="26" t="str">
        <f t="shared" si="30"/>
        <v>Q2</v>
      </c>
      <c r="F310" s="25" t="str">
        <f t="shared" si="31"/>
        <v>Sep-23</v>
      </c>
      <c r="G310" s="26" t="str">
        <f t="shared" si="32"/>
        <v>Sat</v>
      </c>
      <c r="H310" s="5" t="s">
        <v>9</v>
      </c>
      <c r="I310" s="42">
        <f>VLOOKUP(H310,TABLES!$A$2:$B$147,2,FALSE)</f>
        <v>4289</v>
      </c>
      <c r="J310" s="42" t="str">
        <f>VLOOKUP(I310,TABLES!$B$2:$C$147,2,FALSE)</f>
        <v>Boots the Chemists Ltd</v>
      </c>
      <c r="K310" s="2" t="s">
        <v>1027</v>
      </c>
      <c r="L310" s="21">
        <v>0.54166666666666663</v>
      </c>
      <c r="M310" s="21">
        <v>0.70833333333333337</v>
      </c>
      <c r="N310" s="26" t="str">
        <f t="shared" si="33"/>
        <v>4:00</v>
      </c>
      <c r="O310" s="26">
        <f t="shared" si="34"/>
        <v>240.00000000000011</v>
      </c>
      <c r="P310" s="42" t="str">
        <f>VLOOKUP(O310,TABLES!$F$2:$H$8,3)</f>
        <v>3 to 5 hrs</v>
      </c>
      <c r="Q310" s="5" t="s">
        <v>870</v>
      </c>
    </row>
    <row r="311" spans="1:17" x14ac:dyDescent="0.35">
      <c r="A311" s="39" t="s">
        <v>4</v>
      </c>
      <c r="B311" s="14">
        <v>45196</v>
      </c>
      <c r="C311" s="26" t="str">
        <f t="shared" si="28"/>
        <v>Q2-2023</v>
      </c>
      <c r="D311" s="27" t="str">
        <f t="shared" si="29"/>
        <v>2023</v>
      </c>
      <c r="E311" s="26" t="str">
        <f t="shared" si="30"/>
        <v>Q2</v>
      </c>
      <c r="F311" s="25" t="str">
        <f t="shared" si="31"/>
        <v>Sep-23</v>
      </c>
      <c r="G311" s="26" t="str">
        <f t="shared" si="32"/>
        <v>Wed</v>
      </c>
      <c r="H311" s="5" t="s">
        <v>35</v>
      </c>
      <c r="I311" s="42">
        <f>VLOOKUP(H311,TABLES!$A$2:$B$147,2,FALSE)</f>
        <v>4087</v>
      </c>
      <c r="J311" s="42" t="str">
        <f>VLOOKUP(I311,TABLES!$B$2:$C$147,2,FALSE)</f>
        <v>Boots the Chemists Ltd</v>
      </c>
      <c r="K311" s="2" t="s">
        <v>1026</v>
      </c>
      <c r="L311" s="21">
        <v>0.375</v>
      </c>
      <c r="M311" s="21">
        <v>0.54166666666666663</v>
      </c>
      <c r="N311" s="26" t="str">
        <f t="shared" si="33"/>
        <v>4:00</v>
      </c>
      <c r="O311" s="26">
        <f t="shared" si="34"/>
        <v>239.99999999999994</v>
      </c>
      <c r="P311" s="42" t="str">
        <f>VLOOKUP(O311,TABLES!$F$2:$H$8,3)</f>
        <v>3 to 5 hrs</v>
      </c>
      <c r="Q311" s="5" t="s">
        <v>871</v>
      </c>
    </row>
    <row r="312" spans="1:17" x14ac:dyDescent="0.35">
      <c r="A312" s="39" t="s">
        <v>4</v>
      </c>
      <c r="B312" s="14">
        <v>45198</v>
      </c>
      <c r="C312" s="26" t="str">
        <f t="shared" si="28"/>
        <v>Q2-2023</v>
      </c>
      <c r="D312" s="27" t="str">
        <f t="shared" si="29"/>
        <v>2023</v>
      </c>
      <c r="E312" s="26" t="str">
        <f t="shared" si="30"/>
        <v>Q2</v>
      </c>
      <c r="F312" s="25" t="str">
        <f t="shared" si="31"/>
        <v>Sep-23</v>
      </c>
      <c r="G312" s="26" t="str">
        <f t="shared" si="32"/>
        <v>Fri</v>
      </c>
      <c r="H312" s="5" t="s">
        <v>9</v>
      </c>
      <c r="I312" s="42">
        <f>VLOOKUP(H312,TABLES!$A$2:$B$147,2,FALSE)</f>
        <v>4289</v>
      </c>
      <c r="J312" s="42" t="str">
        <f>VLOOKUP(I312,TABLES!$B$2:$C$147,2,FALSE)</f>
        <v>Boots the Chemists Ltd</v>
      </c>
      <c r="K312" s="2" t="s">
        <v>1027</v>
      </c>
      <c r="L312" s="21">
        <v>0.54166666666666663</v>
      </c>
      <c r="M312" s="21">
        <v>0.625</v>
      </c>
      <c r="N312" s="26" t="str">
        <f t="shared" si="33"/>
        <v>2:00</v>
      </c>
      <c r="O312" s="26">
        <f t="shared" si="34"/>
        <v>120.00000000000006</v>
      </c>
      <c r="P312" s="42" t="str">
        <f>VLOOKUP(O312,TABLES!$F$2:$H$8,3)</f>
        <v>1 to 3 hrs</v>
      </c>
      <c r="Q312" s="5" t="s">
        <v>873</v>
      </c>
    </row>
    <row r="313" spans="1:17" x14ac:dyDescent="0.35">
      <c r="A313" s="39" t="s">
        <v>4</v>
      </c>
      <c r="B313" s="14">
        <v>45199</v>
      </c>
      <c r="C313" s="26" t="str">
        <f t="shared" si="28"/>
        <v>Q2-2023</v>
      </c>
      <c r="D313" s="27" t="str">
        <f t="shared" si="29"/>
        <v>2023</v>
      </c>
      <c r="E313" s="26" t="str">
        <f t="shared" si="30"/>
        <v>Q2</v>
      </c>
      <c r="F313" s="25" t="str">
        <f t="shared" si="31"/>
        <v>Sep-23</v>
      </c>
      <c r="G313" s="26" t="str">
        <f t="shared" si="32"/>
        <v>Sat</v>
      </c>
      <c r="H313" s="5" t="s">
        <v>554</v>
      </c>
      <c r="I313" s="42">
        <f>VLOOKUP(H313,TABLES!$A$2:$B$147,2,FALSE)</f>
        <v>4256</v>
      </c>
      <c r="J313" s="42" t="str">
        <f>VLOOKUP(I313,TABLES!$B$2:$C$147,2,FALSE)</f>
        <v>Tesco Pharmacy Department</v>
      </c>
      <c r="K313" s="2" t="s">
        <v>1027</v>
      </c>
      <c r="L313" s="21">
        <v>0.66666666666666663</v>
      </c>
      <c r="M313" s="21">
        <v>0.875</v>
      </c>
      <c r="N313" s="26" t="str">
        <f t="shared" si="33"/>
        <v>5:00</v>
      </c>
      <c r="O313" s="26">
        <f t="shared" si="34"/>
        <v>300.00000000000006</v>
      </c>
      <c r="P313" s="42" t="str">
        <f>VLOOKUP(O313,TABLES!$F$2:$H$8,3)</f>
        <v>5 to 7 hrs</v>
      </c>
      <c r="Q313" s="5" t="s">
        <v>870</v>
      </c>
    </row>
    <row r="314" spans="1:17" x14ac:dyDescent="0.35">
      <c r="A314" s="39" t="s">
        <v>4</v>
      </c>
      <c r="B314" s="14">
        <v>45199</v>
      </c>
      <c r="C314" s="26" t="str">
        <f t="shared" si="28"/>
        <v>Q2-2023</v>
      </c>
      <c r="D314" s="27" t="str">
        <f t="shared" si="29"/>
        <v>2023</v>
      </c>
      <c r="E314" s="26" t="str">
        <f t="shared" si="30"/>
        <v>Q2</v>
      </c>
      <c r="F314" s="25" t="str">
        <f t="shared" si="31"/>
        <v>Sep-23</v>
      </c>
      <c r="G314" s="26" t="str">
        <f t="shared" si="32"/>
        <v>Sat</v>
      </c>
      <c r="H314" s="5" t="s">
        <v>9</v>
      </c>
      <c r="I314" s="42">
        <f>VLOOKUP(H314,TABLES!$A$2:$B$147,2,FALSE)</f>
        <v>4289</v>
      </c>
      <c r="J314" s="42" t="str">
        <f>VLOOKUP(I314,TABLES!$B$2:$C$147,2,FALSE)</f>
        <v>Boots the Chemists Ltd</v>
      </c>
      <c r="K314" s="2" t="s">
        <v>1027</v>
      </c>
      <c r="L314" s="21">
        <v>0.54166666666666663</v>
      </c>
      <c r="M314" s="21">
        <v>0.70833333333333337</v>
      </c>
      <c r="N314" s="26" t="str">
        <f t="shared" si="33"/>
        <v>4:00</v>
      </c>
      <c r="O314" s="26">
        <f t="shared" si="34"/>
        <v>240.00000000000011</v>
      </c>
      <c r="P314" s="42" t="str">
        <f>VLOOKUP(O314,TABLES!$F$2:$H$8,3)</f>
        <v>3 to 5 hrs</v>
      </c>
      <c r="Q314" s="5" t="s">
        <v>870</v>
      </c>
    </row>
    <row r="315" spans="1:17" x14ac:dyDescent="0.35">
      <c r="A315" s="39" t="s">
        <v>4</v>
      </c>
      <c r="B315" s="14">
        <v>45199</v>
      </c>
      <c r="C315" s="26" t="str">
        <f t="shared" si="28"/>
        <v>Q2-2023</v>
      </c>
      <c r="D315" s="27" t="str">
        <f t="shared" si="29"/>
        <v>2023</v>
      </c>
      <c r="E315" s="26" t="str">
        <f t="shared" si="30"/>
        <v>Q2</v>
      </c>
      <c r="F315" s="25" t="str">
        <f t="shared" si="31"/>
        <v>Sep-23</v>
      </c>
      <c r="G315" s="26" t="str">
        <f t="shared" si="32"/>
        <v>Sat</v>
      </c>
      <c r="H315" s="5" t="s">
        <v>491</v>
      </c>
      <c r="I315" s="42">
        <f>VLOOKUP(H315,TABLES!$A$2:$B$147,2,FALSE)</f>
        <v>4173</v>
      </c>
      <c r="J315" s="42" t="str">
        <f>VLOOKUP(I315,TABLES!$B$2:$C$147,2,FALSE)</f>
        <v>Asda Stores Ltd</v>
      </c>
      <c r="K315" s="2" t="s">
        <v>1026</v>
      </c>
      <c r="L315" s="21">
        <v>0.4375</v>
      </c>
      <c r="M315" s="21">
        <v>0.58333333333333337</v>
      </c>
      <c r="N315" s="26" t="str">
        <f t="shared" si="33"/>
        <v>3:30</v>
      </c>
      <c r="O315" s="26">
        <f t="shared" si="34"/>
        <v>210.00000000000006</v>
      </c>
      <c r="P315" s="42" t="str">
        <f>VLOOKUP(O315,TABLES!$F$2:$H$8,3)</f>
        <v>3 to 5 hrs</v>
      </c>
      <c r="Q315" s="5" t="s">
        <v>869</v>
      </c>
    </row>
    <row r="316" spans="1:17" x14ac:dyDescent="0.35">
      <c r="A316" s="39" t="s">
        <v>4</v>
      </c>
      <c r="B316" s="14">
        <v>45203</v>
      </c>
      <c r="C316" s="26" t="str">
        <f t="shared" si="28"/>
        <v>Q3-2023</v>
      </c>
      <c r="D316" s="27" t="str">
        <f t="shared" si="29"/>
        <v>2023</v>
      </c>
      <c r="E316" s="26" t="str">
        <f t="shared" si="30"/>
        <v>Q3</v>
      </c>
      <c r="F316" s="25" t="str">
        <f t="shared" si="31"/>
        <v>Oct-23</v>
      </c>
      <c r="G316" s="26" t="str">
        <f t="shared" si="32"/>
        <v>Wed</v>
      </c>
      <c r="H316" s="5" t="s">
        <v>9</v>
      </c>
      <c r="I316" s="42">
        <f>VLOOKUP(H316,[2]TABLES!$A$2:$B$149,2,FALSE)</f>
        <v>4289</v>
      </c>
      <c r="J316" s="42" t="str">
        <f>VLOOKUP(I316,[2]TABLES!$B$2:$C$149,2,FALSE)</f>
        <v>Boots the Chemists Ltd</v>
      </c>
      <c r="K316" s="2" t="s">
        <v>1027</v>
      </c>
      <c r="L316" s="21">
        <v>0.70833333333333337</v>
      </c>
      <c r="M316" s="21">
        <v>0.75</v>
      </c>
      <c r="N316" s="26" t="str">
        <f t="shared" si="33"/>
        <v>1:00</v>
      </c>
      <c r="O316" s="26">
        <f t="shared" si="34"/>
        <v>59.999999999999943</v>
      </c>
      <c r="P316" s="42" t="str">
        <f>VLOOKUP(O316,[2]TABLES!$F$2:$H$8,3)</f>
        <v>1 to 3 hrs</v>
      </c>
      <c r="Q316" s="5" t="s">
        <v>870</v>
      </c>
    </row>
    <row r="317" spans="1:17" x14ac:dyDescent="0.35">
      <c r="A317" s="39" t="s">
        <v>4</v>
      </c>
      <c r="B317" s="14">
        <v>45206</v>
      </c>
      <c r="C317" s="26" t="str">
        <f t="shared" si="28"/>
        <v>Q3-2023</v>
      </c>
      <c r="D317" s="27" t="str">
        <f t="shared" si="29"/>
        <v>2023</v>
      </c>
      <c r="E317" s="26" t="str">
        <f t="shared" si="30"/>
        <v>Q3</v>
      </c>
      <c r="F317" s="25" t="str">
        <f t="shared" si="31"/>
        <v>Oct-23</v>
      </c>
      <c r="G317" s="26" t="str">
        <f t="shared" si="32"/>
        <v>Sat</v>
      </c>
      <c r="H317" s="5" t="s">
        <v>9</v>
      </c>
      <c r="I317" s="42">
        <f>VLOOKUP(H317,TABLES!$A$2:$B$147,2,FALSE)</f>
        <v>4289</v>
      </c>
      <c r="J317" s="42" t="str">
        <f>VLOOKUP(I317,TABLES!$B$2:$C$147,2,FALSE)</f>
        <v>Boots the Chemists Ltd</v>
      </c>
      <c r="K317" s="2" t="s">
        <v>1026</v>
      </c>
      <c r="L317" s="21">
        <v>0.54166666666666663</v>
      </c>
      <c r="M317" s="21">
        <v>0.70833333333333337</v>
      </c>
      <c r="N317" s="26" t="str">
        <f t="shared" si="33"/>
        <v>4:00</v>
      </c>
      <c r="O317" s="26">
        <f t="shared" si="34"/>
        <v>240.00000000000011</v>
      </c>
      <c r="P317" s="42" t="str">
        <f>VLOOKUP(O317,TABLES!$F$2:$H$8,3)</f>
        <v>3 to 5 hrs</v>
      </c>
      <c r="Q317" s="5" t="s">
        <v>869</v>
      </c>
    </row>
    <row r="318" spans="1:17" x14ac:dyDescent="0.35">
      <c r="A318" s="39" t="s">
        <v>4</v>
      </c>
      <c r="B318" s="14">
        <v>45208</v>
      </c>
      <c r="C318" s="26" t="str">
        <f t="shared" si="28"/>
        <v>Q3-2023</v>
      </c>
      <c r="D318" s="27" t="str">
        <f t="shared" si="29"/>
        <v>2023</v>
      </c>
      <c r="E318" s="26" t="str">
        <f t="shared" si="30"/>
        <v>Q3</v>
      </c>
      <c r="F318" s="25" t="str">
        <f t="shared" si="31"/>
        <v>Oct-23</v>
      </c>
      <c r="G318" s="26" t="str">
        <f t="shared" si="32"/>
        <v>Mon</v>
      </c>
      <c r="H318" s="5" t="s">
        <v>9</v>
      </c>
      <c r="I318" s="42">
        <f>VLOOKUP(H318,TABLES!$A$2:$B$147,2,FALSE)</f>
        <v>4289</v>
      </c>
      <c r="J318" s="42" t="str">
        <f>VLOOKUP(I318,TABLES!$B$2:$C$147,2,FALSE)</f>
        <v>Boots the Chemists Ltd</v>
      </c>
      <c r="K318" s="2" t="s">
        <v>1026</v>
      </c>
      <c r="L318" s="21">
        <v>0.36458333333333331</v>
      </c>
      <c r="M318" s="21">
        <v>0.54166666666666663</v>
      </c>
      <c r="N318" s="26" t="str">
        <f t="shared" si="33"/>
        <v>4:15</v>
      </c>
      <c r="O318" s="26">
        <f t="shared" si="34"/>
        <v>254.99999999999997</v>
      </c>
      <c r="P318" s="42" t="str">
        <f>VLOOKUP(O318,TABLES!$F$2:$H$8,3)</f>
        <v>3 to 5 hrs</v>
      </c>
      <c r="Q318" s="5" t="s">
        <v>869</v>
      </c>
    </row>
    <row r="319" spans="1:17" x14ac:dyDescent="0.35">
      <c r="A319" s="39" t="s">
        <v>4</v>
      </c>
      <c r="B319" s="14">
        <v>45209</v>
      </c>
      <c r="C319" s="26" t="str">
        <f t="shared" si="28"/>
        <v>Q3-2023</v>
      </c>
      <c r="D319" s="27" t="str">
        <f t="shared" si="29"/>
        <v>2023</v>
      </c>
      <c r="E319" s="26" t="str">
        <f t="shared" si="30"/>
        <v>Q3</v>
      </c>
      <c r="F319" s="25" t="str">
        <f t="shared" si="31"/>
        <v>Oct-23</v>
      </c>
      <c r="G319" s="26" t="str">
        <f t="shared" si="32"/>
        <v>Tue</v>
      </c>
      <c r="H319" s="5" t="s">
        <v>9</v>
      </c>
      <c r="I319" s="42">
        <f>VLOOKUP(H319,TABLES!$A$2:$B$147,2,FALSE)</f>
        <v>4289</v>
      </c>
      <c r="J319" s="42" t="str">
        <f>VLOOKUP(I319,TABLES!$B$2:$C$147,2,FALSE)</f>
        <v>Boots the Chemists Ltd</v>
      </c>
      <c r="K319" s="2" t="s">
        <v>1027</v>
      </c>
      <c r="L319" s="21">
        <v>0.5625</v>
      </c>
      <c r="M319" s="21">
        <v>0.75</v>
      </c>
      <c r="N319" s="26" t="str">
        <f t="shared" si="33"/>
        <v>4:30</v>
      </c>
      <c r="O319" s="26">
        <f t="shared" si="34"/>
        <v>270</v>
      </c>
      <c r="P319" s="42" t="str">
        <f>VLOOKUP(O319,TABLES!$F$2:$H$8,3)</f>
        <v>3 to 5 hrs</v>
      </c>
      <c r="Q319" s="5" t="s">
        <v>869</v>
      </c>
    </row>
    <row r="320" spans="1:17" x14ac:dyDescent="0.35">
      <c r="A320" s="39" t="s">
        <v>4</v>
      </c>
      <c r="B320" s="14">
        <v>45210</v>
      </c>
      <c r="C320" s="26" t="str">
        <f t="shared" si="28"/>
        <v>Q3-2023</v>
      </c>
      <c r="D320" s="27" t="str">
        <f t="shared" si="29"/>
        <v>2023</v>
      </c>
      <c r="E320" s="26" t="str">
        <f t="shared" si="30"/>
        <v>Q3</v>
      </c>
      <c r="F320" s="25" t="str">
        <f t="shared" si="31"/>
        <v>Oct-23</v>
      </c>
      <c r="G320" s="26" t="str">
        <f t="shared" si="32"/>
        <v>Wed</v>
      </c>
      <c r="H320" s="5" t="s">
        <v>9</v>
      </c>
      <c r="I320" s="42">
        <f>VLOOKUP(H320,TABLES!$A$2:$B$147,2,FALSE)</f>
        <v>4289</v>
      </c>
      <c r="J320" s="42" t="str">
        <f>VLOOKUP(I320,TABLES!$B$2:$C$147,2,FALSE)</f>
        <v>Boots the Chemists Ltd</v>
      </c>
      <c r="K320" s="2" t="s">
        <v>1027</v>
      </c>
      <c r="L320" s="21">
        <v>0.5625</v>
      </c>
      <c r="M320" s="21">
        <v>0.75</v>
      </c>
      <c r="N320" s="26" t="str">
        <f t="shared" si="33"/>
        <v>4:30</v>
      </c>
      <c r="O320" s="26">
        <f t="shared" si="34"/>
        <v>270</v>
      </c>
      <c r="P320" s="42" t="str">
        <f>VLOOKUP(O320,TABLES!$F$2:$H$8,3)</f>
        <v>3 to 5 hrs</v>
      </c>
      <c r="Q320" s="5" t="s">
        <v>869</v>
      </c>
    </row>
    <row r="321" spans="1:17" x14ac:dyDescent="0.35">
      <c r="A321" s="39" t="s">
        <v>4</v>
      </c>
      <c r="B321" s="14">
        <v>45211</v>
      </c>
      <c r="C321" s="26" t="str">
        <f t="shared" si="28"/>
        <v>Q3-2023</v>
      </c>
      <c r="D321" s="27" t="str">
        <f t="shared" si="29"/>
        <v>2023</v>
      </c>
      <c r="E321" s="26" t="str">
        <f t="shared" si="30"/>
        <v>Q3</v>
      </c>
      <c r="F321" s="25" t="str">
        <f t="shared" si="31"/>
        <v>Oct-23</v>
      </c>
      <c r="G321" s="26" t="str">
        <f t="shared" si="32"/>
        <v>Thu</v>
      </c>
      <c r="H321" s="5" t="s">
        <v>9</v>
      </c>
      <c r="I321" s="42">
        <f>VLOOKUP(H321,TABLES!$A$2:$B$147,2,FALSE)</f>
        <v>4289</v>
      </c>
      <c r="J321" s="42" t="str">
        <f>VLOOKUP(I321,TABLES!$B$2:$C$147,2,FALSE)</f>
        <v>Boots the Chemists Ltd</v>
      </c>
      <c r="K321" s="2" t="s">
        <v>1027</v>
      </c>
      <c r="L321" s="21">
        <v>0.5625</v>
      </c>
      <c r="M321" s="21">
        <v>0.75</v>
      </c>
      <c r="N321" s="26" t="str">
        <f t="shared" si="33"/>
        <v>4:30</v>
      </c>
      <c r="O321" s="26">
        <f t="shared" si="34"/>
        <v>270</v>
      </c>
      <c r="P321" s="42" t="str">
        <f>VLOOKUP(O321,TABLES!$F$2:$H$8,3)</f>
        <v>3 to 5 hrs</v>
      </c>
      <c r="Q321" s="5" t="s">
        <v>869</v>
      </c>
    </row>
    <row r="322" spans="1:17" x14ac:dyDescent="0.35">
      <c r="A322" s="39" t="s">
        <v>4</v>
      </c>
      <c r="B322" s="14">
        <v>45212</v>
      </c>
      <c r="C322" s="26" t="str">
        <f t="shared" ref="C322:C385" si="35">"Q"&amp;CHOOSE(MONTH(B322),4,4,4,1,1,1,2,2,2,3,3,3)&amp;"-"&amp;IF(MONTH(B322)&lt;4,0,1)+YEAR(B322)-1</f>
        <v>Q3-2023</v>
      </c>
      <c r="D322" s="27" t="str">
        <f t="shared" ref="D322:D385" si="36">TEXT(B322,"yyyy")</f>
        <v>2023</v>
      </c>
      <c r="E322" s="26" t="str">
        <f t="shared" ref="E322:E385" si="37">"Q"&amp;CHOOSE(MONTH(B322),4,4,4,1,1,1,2,2,2,3,3,3)</f>
        <v>Q3</v>
      </c>
      <c r="F322" s="25" t="str">
        <f t="shared" ref="F322:F385" si="38">TEXT(B322,"mmm-yy")</f>
        <v>Oct-23</v>
      </c>
      <c r="G322" s="26" t="str">
        <f t="shared" ref="G322:G385" si="39">TEXT(B322,"ddd")</f>
        <v>Fri</v>
      </c>
      <c r="H322" s="5" t="s">
        <v>9</v>
      </c>
      <c r="I322" s="42">
        <f>VLOOKUP(H322,TABLES!$A$2:$B$147,2,FALSE)</f>
        <v>4289</v>
      </c>
      <c r="J322" s="42" t="str">
        <f>VLOOKUP(I322,TABLES!$B$2:$C$147,2,FALSE)</f>
        <v>Boots the Chemists Ltd</v>
      </c>
      <c r="K322" s="2" t="s">
        <v>1027</v>
      </c>
      <c r="L322" s="21">
        <v>0.5625</v>
      </c>
      <c r="M322" s="21">
        <v>0.75</v>
      </c>
      <c r="N322" s="26" t="str">
        <f t="shared" ref="N322:N385" si="40">TEXT(M322-L322,"H:MM")</f>
        <v>4:30</v>
      </c>
      <c r="O322" s="26">
        <f t="shared" ref="O322:O385" si="41">(M322-L322)*1440</f>
        <v>270</v>
      </c>
      <c r="P322" s="42" t="str">
        <f>VLOOKUP(O322,TABLES!$F$2:$H$8,3)</f>
        <v>3 to 5 hrs</v>
      </c>
      <c r="Q322" s="5" t="s">
        <v>869</v>
      </c>
    </row>
    <row r="323" spans="1:17" x14ac:dyDescent="0.35">
      <c r="A323" s="39" t="s">
        <v>4</v>
      </c>
      <c r="B323" s="14">
        <v>45215</v>
      </c>
      <c r="C323" s="26" t="str">
        <f t="shared" si="35"/>
        <v>Q3-2023</v>
      </c>
      <c r="D323" s="27" t="str">
        <f t="shared" si="36"/>
        <v>2023</v>
      </c>
      <c r="E323" s="26" t="str">
        <f t="shared" si="37"/>
        <v>Q3</v>
      </c>
      <c r="F323" s="25" t="str">
        <f t="shared" si="38"/>
        <v>Oct-23</v>
      </c>
      <c r="G323" s="26" t="str">
        <f t="shared" si="39"/>
        <v>Mon</v>
      </c>
      <c r="H323" s="5" t="s">
        <v>11</v>
      </c>
      <c r="I323" s="42">
        <f>VLOOKUP(H323,TABLES!$A$2:$B$147,2,FALSE)</f>
        <v>4299</v>
      </c>
      <c r="J323" s="42" t="str">
        <f>VLOOKUP(I323,TABLES!$B$2:$C$147,2,FALSE)</f>
        <v>Lloyds Pharmacy Ltd</v>
      </c>
      <c r="K323" s="2" t="s">
        <v>1026</v>
      </c>
      <c r="L323" s="21">
        <v>0.375</v>
      </c>
      <c r="M323" s="21">
        <v>0.72916666666666663</v>
      </c>
      <c r="N323" s="26" t="str">
        <f t="shared" si="40"/>
        <v>8:30</v>
      </c>
      <c r="O323" s="26">
        <f t="shared" si="41"/>
        <v>509.99999999999994</v>
      </c>
      <c r="P323" s="42" t="str">
        <f>VLOOKUP(O323,TABLES!$F$2:$H$8,3)</f>
        <v>Over 7 hrs</v>
      </c>
      <c r="Q323" s="5" t="s">
        <v>871</v>
      </c>
    </row>
    <row r="324" spans="1:17" x14ac:dyDescent="0.35">
      <c r="A324" s="39" t="s">
        <v>4</v>
      </c>
      <c r="B324" s="14">
        <v>45217</v>
      </c>
      <c r="C324" s="26" t="str">
        <f t="shared" si="35"/>
        <v>Q3-2023</v>
      </c>
      <c r="D324" s="27" t="str">
        <f t="shared" si="36"/>
        <v>2023</v>
      </c>
      <c r="E324" s="26" t="str">
        <f t="shared" si="37"/>
        <v>Q3</v>
      </c>
      <c r="F324" s="25" t="str">
        <f t="shared" si="38"/>
        <v>Oct-23</v>
      </c>
      <c r="G324" s="26" t="str">
        <f t="shared" si="39"/>
        <v>Wed</v>
      </c>
      <c r="H324" s="5" t="s">
        <v>443</v>
      </c>
      <c r="I324" s="42">
        <f>VLOOKUP(H324,TABLES!$A$2:$B$147,2,FALSE)</f>
        <v>4144</v>
      </c>
      <c r="J324" s="42" t="str">
        <f>VLOOKUP(I324,TABLES!$B$2:$C$147,2,FALSE)</f>
        <v>Steven F Webster Ltd</v>
      </c>
      <c r="K324" s="2" t="s">
        <v>1026</v>
      </c>
      <c r="L324" s="21">
        <v>0.375</v>
      </c>
      <c r="M324" s="21">
        <v>0.75</v>
      </c>
      <c r="N324" s="26" t="str">
        <f t="shared" si="40"/>
        <v>9:00</v>
      </c>
      <c r="O324" s="26">
        <f t="shared" si="41"/>
        <v>540</v>
      </c>
      <c r="P324" s="42" t="str">
        <f>VLOOKUP(O324,TABLES!$F$2:$H$8,3)</f>
        <v>Over 7 hrs</v>
      </c>
      <c r="Q324" s="5" t="s">
        <v>869</v>
      </c>
    </row>
    <row r="325" spans="1:17" x14ac:dyDescent="0.35">
      <c r="A325" s="39" t="s">
        <v>4</v>
      </c>
      <c r="B325" s="14">
        <v>45218</v>
      </c>
      <c r="C325" s="26" t="str">
        <f t="shared" si="35"/>
        <v>Q3-2023</v>
      </c>
      <c r="D325" s="27" t="str">
        <f t="shared" si="36"/>
        <v>2023</v>
      </c>
      <c r="E325" s="26" t="str">
        <f t="shared" si="37"/>
        <v>Q3</v>
      </c>
      <c r="F325" s="25" t="str">
        <f t="shared" si="38"/>
        <v>Oct-23</v>
      </c>
      <c r="G325" s="26" t="str">
        <f t="shared" si="39"/>
        <v>Thu</v>
      </c>
      <c r="H325" s="5" t="s">
        <v>470</v>
      </c>
      <c r="I325" s="42">
        <f>VLOOKUP(H325,TABLES!$A$2:$B$147,2,FALSE)</f>
        <v>4164</v>
      </c>
      <c r="J325" s="42" t="str">
        <f>VLOOKUP(I325,TABLES!$B$2:$C$147,2,FALSE)</f>
        <v>Charles Michie</v>
      </c>
      <c r="K325" s="2" t="s">
        <v>1027</v>
      </c>
      <c r="L325" s="21">
        <v>0.70833333333333337</v>
      </c>
      <c r="M325" s="21">
        <v>0.75</v>
      </c>
      <c r="N325" s="26" t="str">
        <f t="shared" si="40"/>
        <v>1:00</v>
      </c>
      <c r="O325" s="26">
        <f t="shared" si="41"/>
        <v>59.999999999999943</v>
      </c>
      <c r="P325" s="42" t="str">
        <f>VLOOKUP(O325,TABLES!$F$2:$H$8,3)</f>
        <v>1 to 3 hrs</v>
      </c>
      <c r="Q325" s="5" t="s">
        <v>880</v>
      </c>
    </row>
    <row r="326" spans="1:17" x14ac:dyDescent="0.35">
      <c r="A326" s="39" t="s">
        <v>4</v>
      </c>
      <c r="B326" s="14">
        <v>45218</v>
      </c>
      <c r="C326" s="26" t="str">
        <f t="shared" si="35"/>
        <v>Q3-2023</v>
      </c>
      <c r="D326" s="27" t="str">
        <f t="shared" si="36"/>
        <v>2023</v>
      </c>
      <c r="E326" s="26" t="str">
        <f t="shared" si="37"/>
        <v>Q3</v>
      </c>
      <c r="F326" s="25" t="str">
        <f t="shared" si="38"/>
        <v>Oct-23</v>
      </c>
      <c r="G326" s="26" t="str">
        <f t="shared" si="39"/>
        <v>Thu</v>
      </c>
      <c r="H326" s="5" t="s">
        <v>463</v>
      </c>
      <c r="I326" s="42">
        <f>VLOOKUP(H326,TABLES!$A$2:$B$147,2,FALSE)</f>
        <v>4162</v>
      </c>
      <c r="J326" s="42" t="str">
        <f>VLOOKUP(I326,TABLES!$B$2:$C$147,2,FALSE)</f>
        <v>Charles Michie</v>
      </c>
      <c r="K326" s="2" t="s">
        <v>1027</v>
      </c>
      <c r="L326" s="21">
        <v>0.70833333333333337</v>
      </c>
      <c r="M326" s="21">
        <v>0.75</v>
      </c>
      <c r="N326" s="26" t="str">
        <f t="shared" si="40"/>
        <v>1:00</v>
      </c>
      <c r="O326" s="26">
        <f t="shared" si="41"/>
        <v>59.999999999999943</v>
      </c>
      <c r="P326" s="42" t="str">
        <f>VLOOKUP(O326,TABLES!$F$2:$H$8,3)</f>
        <v>1 to 3 hrs</v>
      </c>
      <c r="Q326" s="5" t="s">
        <v>880</v>
      </c>
    </row>
    <row r="327" spans="1:17" x14ac:dyDescent="0.35">
      <c r="A327" s="39" t="s">
        <v>4</v>
      </c>
      <c r="B327" s="14">
        <v>45218</v>
      </c>
      <c r="C327" s="26" t="str">
        <f t="shared" si="35"/>
        <v>Q3-2023</v>
      </c>
      <c r="D327" s="27" t="str">
        <f t="shared" si="36"/>
        <v>2023</v>
      </c>
      <c r="E327" s="26" t="str">
        <f t="shared" si="37"/>
        <v>Q3</v>
      </c>
      <c r="F327" s="25" t="str">
        <f t="shared" si="38"/>
        <v>Oct-23</v>
      </c>
      <c r="G327" s="26" t="str">
        <f t="shared" si="39"/>
        <v>Thu</v>
      </c>
      <c r="H327" s="5" t="s">
        <v>31</v>
      </c>
      <c r="I327" s="42">
        <f>VLOOKUP(H327,TABLES!$A$2:$B$147,2,FALSE)</f>
        <v>4022</v>
      </c>
      <c r="J327" s="42" t="str">
        <f>VLOOKUP(I327,TABLES!$B$2:$C$147,2,FALSE)</f>
        <v>Boots the Chemists Ltd</v>
      </c>
      <c r="K327" s="2" t="s">
        <v>1027</v>
      </c>
      <c r="L327" s="21">
        <v>0.60416666666666663</v>
      </c>
      <c r="M327" s="21">
        <v>0.72916666666666663</v>
      </c>
      <c r="N327" s="26" t="str">
        <f t="shared" si="40"/>
        <v>3:00</v>
      </c>
      <c r="O327" s="26">
        <f t="shared" si="41"/>
        <v>180</v>
      </c>
      <c r="P327" s="42" t="str">
        <f>VLOOKUP(O327,TABLES!$F$2:$H$8,3)</f>
        <v>3 to 5 hrs</v>
      </c>
      <c r="Q327" s="5" t="s">
        <v>880</v>
      </c>
    </row>
    <row r="328" spans="1:17" x14ac:dyDescent="0.35">
      <c r="A328" s="39" t="s">
        <v>4</v>
      </c>
      <c r="B328" s="14">
        <v>45218</v>
      </c>
      <c r="C328" s="26" t="str">
        <f t="shared" si="35"/>
        <v>Q3-2023</v>
      </c>
      <c r="D328" s="27" t="str">
        <f t="shared" si="36"/>
        <v>2023</v>
      </c>
      <c r="E328" s="26" t="str">
        <f t="shared" si="37"/>
        <v>Q3</v>
      </c>
      <c r="F328" s="25" t="str">
        <f t="shared" si="38"/>
        <v>Oct-23</v>
      </c>
      <c r="G328" s="26" t="str">
        <f t="shared" si="39"/>
        <v>Thu</v>
      </c>
      <c r="H328" s="5" t="s">
        <v>313</v>
      </c>
      <c r="I328" s="42">
        <f>VLOOKUP(H328,TABLES!$A$2:$B$147,2,FALSE)</f>
        <v>4105</v>
      </c>
      <c r="J328" s="42" t="str">
        <f>VLOOKUP(I328,TABLES!$B$2:$C$147,2,FALSE)</f>
        <v>N &amp; F Enterprise Ltd</v>
      </c>
      <c r="K328" s="2" t="s">
        <v>1027</v>
      </c>
      <c r="L328" s="21">
        <v>0.58333333333333337</v>
      </c>
      <c r="M328" s="21">
        <v>0.72916666666666663</v>
      </c>
      <c r="N328" s="26" t="str">
        <f t="shared" si="40"/>
        <v>3:30</v>
      </c>
      <c r="O328" s="26">
        <f t="shared" si="41"/>
        <v>209.99999999999989</v>
      </c>
      <c r="P328" s="42" t="str">
        <f>VLOOKUP(O328,TABLES!$F$2:$H$8,3)</f>
        <v>3 to 5 hrs</v>
      </c>
      <c r="Q328" s="5" t="s">
        <v>878</v>
      </c>
    </row>
    <row r="329" spans="1:17" x14ac:dyDescent="0.35">
      <c r="A329" s="39" t="s">
        <v>4</v>
      </c>
      <c r="B329" s="14">
        <v>45218</v>
      </c>
      <c r="C329" s="26" t="str">
        <f t="shared" si="35"/>
        <v>Q3-2023</v>
      </c>
      <c r="D329" s="27" t="str">
        <f t="shared" si="36"/>
        <v>2023</v>
      </c>
      <c r="E329" s="26" t="str">
        <f t="shared" si="37"/>
        <v>Q3</v>
      </c>
      <c r="F329" s="25" t="str">
        <f t="shared" si="38"/>
        <v>Oct-23</v>
      </c>
      <c r="G329" s="26" t="str">
        <f t="shared" si="39"/>
        <v>Thu</v>
      </c>
      <c r="H329" s="5" t="s">
        <v>169</v>
      </c>
      <c r="I329" s="42">
        <f>VLOOKUP(H329,TABLES!$A$2:$B$147,2,FALSE)</f>
        <v>4055</v>
      </c>
      <c r="J329" s="42" t="str">
        <f>VLOOKUP(I329,TABLES!$B$2:$C$147,2,FALSE)</f>
        <v>W Davidson &amp; Sons Ltd</v>
      </c>
      <c r="K329" s="2" t="s">
        <v>1027</v>
      </c>
      <c r="L329" s="21">
        <v>0.6875</v>
      </c>
      <c r="M329" s="21">
        <v>0.72916666666666663</v>
      </c>
      <c r="N329" s="26" t="str">
        <f t="shared" si="40"/>
        <v>1:00</v>
      </c>
      <c r="O329" s="26">
        <f t="shared" si="41"/>
        <v>59.999999999999943</v>
      </c>
      <c r="P329" s="42" t="str">
        <f>VLOOKUP(O329,TABLES!$F$2:$H$8,3)</f>
        <v>1 to 3 hrs</v>
      </c>
      <c r="Q329" s="5" t="s">
        <v>880</v>
      </c>
    </row>
    <row r="330" spans="1:17" x14ac:dyDescent="0.35">
      <c r="A330" s="39" t="s">
        <v>4</v>
      </c>
      <c r="B330" s="14">
        <v>45218</v>
      </c>
      <c r="C330" s="26" t="str">
        <f t="shared" si="35"/>
        <v>Q3-2023</v>
      </c>
      <c r="D330" s="27" t="str">
        <f t="shared" si="36"/>
        <v>2023</v>
      </c>
      <c r="E330" s="26" t="str">
        <f t="shared" si="37"/>
        <v>Q3</v>
      </c>
      <c r="F330" s="25" t="str">
        <f t="shared" si="38"/>
        <v>Oct-23</v>
      </c>
      <c r="G330" s="26" t="str">
        <f t="shared" si="39"/>
        <v>Thu</v>
      </c>
      <c r="H330" s="5" t="s">
        <v>177</v>
      </c>
      <c r="I330" s="42">
        <f>VLOOKUP(H330,TABLES!$A$2:$B$147,2,FALSE)</f>
        <v>4056</v>
      </c>
      <c r="J330" s="42" t="str">
        <f>VLOOKUP(I330,TABLES!$B$2:$C$147,2,FALSE)</f>
        <v>W Davidson &amp; Sons Ltd</v>
      </c>
      <c r="K330" s="2" t="s">
        <v>1027</v>
      </c>
      <c r="L330" s="21">
        <v>0.66666666666666663</v>
      </c>
      <c r="M330" s="21">
        <v>0.72916666666666663</v>
      </c>
      <c r="N330" s="26" t="str">
        <f t="shared" si="40"/>
        <v>1:30</v>
      </c>
      <c r="O330" s="26">
        <f t="shared" si="41"/>
        <v>90</v>
      </c>
      <c r="P330" s="42" t="str">
        <f>VLOOKUP(O330,TABLES!$F$2:$H$8,3)</f>
        <v>1 to 3 hrs</v>
      </c>
      <c r="Q330" s="5" t="s">
        <v>880</v>
      </c>
    </row>
    <row r="331" spans="1:17" x14ac:dyDescent="0.35">
      <c r="A331" s="39" t="s">
        <v>4</v>
      </c>
      <c r="B331" s="14">
        <v>45218</v>
      </c>
      <c r="C331" s="26" t="str">
        <f t="shared" si="35"/>
        <v>Q3-2023</v>
      </c>
      <c r="D331" s="27" t="str">
        <f t="shared" si="36"/>
        <v>2023</v>
      </c>
      <c r="E331" s="26" t="str">
        <f t="shared" si="37"/>
        <v>Q3</v>
      </c>
      <c r="F331" s="25" t="str">
        <f t="shared" si="38"/>
        <v>Oct-23</v>
      </c>
      <c r="G331" s="26" t="str">
        <f t="shared" si="39"/>
        <v>Thu</v>
      </c>
      <c r="H331" s="5" t="s">
        <v>510</v>
      </c>
      <c r="I331" s="42">
        <f>VLOOKUP(H331,TABLES!$A$2:$B$147,2,FALSE)</f>
        <v>4193</v>
      </c>
      <c r="J331" s="42" t="str">
        <f>VLOOKUP(I331,TABLES!$B$2:$C$147,2,FALSE)</f>
        <v>Superdrug Stores PLC</v>
      </c>
      <c r="K331" s="2" t="s">
        <v>1027</v>
      </c>
      <c r="L331" s="21">
        <v>0.72569444444444453</v>
      </c>
      <c r="M331" s="21">
        <v>0.75</v>
      </c>
      <c r="N331" s="26" t="str">
        <f t="shared" si="40"/>
        <v>0:35</v>
      </c>
      <c r="O331" s="26">
        <f t="shared" si="41"/>
        <v>34.999999999999872</v>
      </c>
      <c r="P331" s="42" t="str">
        <f>VLOOKUP(O331,TABLES!$F$2:$H$8,3)</f>
        <v>1 to 3 hrs</v>
      </c>
      <c r="Q331" s="5" t="s">
        <v>880</v>
      </c>
    </row>
    <row r="332" spans="1:17" x14ac:dyDescent="0.35">
      <c r="A332" s="39" t="s">
        <v>4</v>
      </c>
      <c r="B332" s="14">
        <v>45218</v>
      </c>
      <c r="C332" s="26" t="str">
        <f t="shared" si="35"/>
        <v>Q3-2023</v>
      </c>
      <c r="D332" s="27" t="str">
        <f t="shared" si="36"/>
        <v>2023</v>
      </c>
      <c r="E332" s="26" t="str">
        <f t="shared" si="37"/>
        <v>Q3</v>
      </c>
      <c r="F332" s="25" t="str">
        <f t="shared" si="38"/>
        <v>Oct-23</v>
      </c>
      <c r="G332" s="26" t="str">
        <f t="shared" si="39"/>
        <v>Thu</v>
      </c>
      <c r="H332" s="5" t="s">
        <v>26</v>
      </c>
      <c r="I332" s="42">
        <f>VLOOKUP(H332,TABLES!$A$2:$B$147,2,FALSE)</f>
        <v>4013</v>
      </c>
      <c r="J332" s="42" t="str">
        <f>VLOOKUP(I332,TABLES!$B$2:$C$147,2,FALSE)</f>
        <v>Boots the Chemists Ltd</v>
      </c>
      <c r="K332" s="2" t="s">
        <v>1027</v>
      </c>
      <c r="L332" s="21">
        <v>0.72916666666666663</v>
      </c>
      <c r="M332" s="21">
        <v>0.83333333333333337</v>
      </c>
      <c r="N332" s="26" t="str">
        <f t="shared" si="40"/>
        <v>2:30</v>
      </c>
      <c r="O332" s="26">
        <f t="shared" si="41"/>
        <v>150.00000000000011</v>
      </c>
      <c r="P332" s="42" t="str">
        <f>VLOOKUP(O332,TABLES!$F$2:$H$8,3)</f>
        <v>1 to 3 hrs</v>
      </c>
      <c r="Q332" s="5" t="s">
        <v>880</v>
      </c>
    </row>
    <row r="333" spans="1:17" x14ac:dyDescent="0.35">
      <c r="A333" s="39" t="s">
        <v>4</v>
      </c>
      <c r="B333" s="14">
        <v>45218</v>
      </c>
      <c r="C333" s="26" t="str">
        <f t="shared" si="35"/>
        <v>Q3-2023</v>
      </c>
      <c r="D333" s="27" t="str">
        <f t="shared" si="36"/>
        <v>2023</v>
      </c>
      <c r="E333" s="26" t="str">
        <f t="shared" si="37"/>
        <v>Q3</v>
      </c>
      <c r="F333" s="25" t="str">
        <f t="shared" si="38"/>
        <v>Oct-23</v>
      </c>
      <c r="G333" s="26" t="str">
        <f t="shared" si="39"/>
        <v>Thu</v>
      </c>
      <c r="H333" s="5" t="s">
        <v>337</v>
      </c>
      <c r="I333" s="42">
        <f>VLOOKUP(H333,TABLES!$A$2:$B$147,2,FALSE)</f>
        <v>4109</v>
      </c>
      <c r="J333" s="42" t="str">
        <f>VLOOKUP(I333,TABLES!$B$2:$C$147,2,FALSE)</f>
        <v>KMS McFarlane Ltd</v>
      </c>
      <c r="K333" s="2" t="s">
        <v>1026</v>
      </c>
      <c r="L333" s="21">
        <v>0.6875</v>
      </c>
      <c r="M333" s="21">
        <v>0.70833333333333337</v>
      </c>
      <c r="N333" s="26" t="str">
        <f t="shared" si="40"/>
        <v>0:30</v>
      </c>
      <c r="O333" s="26">
        <f t="shared" si="41"/>
        <v>30.000000000000053</v>
      </c>
      <c r="P333" s="42" t="str">
        <f>VLOOKUP(O333,TABLES!$F$2:$H$8,3)</f>
        <v>1 to 3 hrs</v>
      </c>
      <c r="Q333" s="5" t="s">
        <v>880</v>
      </c>
    </row>
    <row r="334" spans="1:17" x14ac:dyDescent="0.35">
      <c r="A334" s="39" t="s">
        <v>4</v>
      </c>
      <c r="B334" s="14">
        <v>45218</v>
      </c>
      <c r="C334" s="26" t="str">
        <f t="shared" si="35"/>
        <v>Q3-2023</v>
      </c>
      <c r="D334" s="27" t="str">
        <f t="shared" si="36"/>
        <v>2023</v>
      </c>
      <c r="E334" s="26" t="str">
        <f t="shared" si="37"/>
        <v>Q3</v>
      </c>
      <c r="F334" s="25" t="str">
        <f t="shared" si="38"/>
        <v>Oct-23</v>
      </c>
      <c r="G334" s="26" t="str">
        <f t="shared" si="39"/>
        <v>Thu</v>
      </c>
      <c r="H334" s="5" t="s">
        <v>237</v>
      </c>
      <c r="I334" s="42">
        <f>VLOOKUP(H334,TABLES!$A$2:$B$147,2,FALSE)</f>
        <v>4078</v>
      </c>
      <c r="J334" s="42" t="str">
        <f>VLOOKUP(I334,TABLES!$B$2:$C$147,2,FALSE)</f>
        <v>Nicholas S Wilson Ltd</v>
      </c>
      <c r="K334" s="2" t="s">
        <v>1026</v>
      </c>
      <c r="L334" s="21">
        <v>0.625</v>
      </c>
      <c r="M334" s="21">
        <v>0.72916666666666663</v>
      </c>
      <c r="N334" s="26" t="str">
        <f t="shared" si="40"/>
        <v>2:30</v>
      </c>
      <c r="O334" s="26">
        <f t="shared" si="41"/>
        <v>149.99999999999994</v>
      </c>
      <c r="P334" s="42" t="str">
        <f>VLOOKUP(O334,TABLES!$F$2:$H$8,3)</f>
        <v>1 to 3 hrs</v>
      </c>
      <c r="Q334" s="5" t="s">
        <v>880</v>
      </c>
    </row>
    <row r="335" spans="1:17" x14ac:dyDescent="0.35">
      <c r="A335" s="39" t="s">
        <v>4</v>
      </c>
      <c r="B335" s="14">
        <v>45218</v>
      </c>
      <c r="C335" s="26" t="str">
        <f t="shared" si="35"/>
        <v>Q3-2023</v>
      </c>
      <c r="D335" s="27" t="str">
        <f t="shared" si="36"/>
        <v>2023</v>
      </c>
      <c r="E335" s="26" t="str">
        <f t="shared" si="37"/>
        <v>Q3</v>
      </c>
      <c r="F335" s="25" t="str">
        <f t="shared" si="38"/>
        <v>Oct-23</v>
      </c>
      <c r="G335" s="26" t="str">
        <f t="shared" si="39"/>
        <v>Thu</v>
      </c>
      <c r="H335" s="5" t="s">
        <v>230</v>
      </c>
      <c r="I335" s="42">
        <f>VLOOKUP(H335,TABLES!$A$2:$B$147,2,FALSE)</f>
        <v>4077</v>
      </c>
      <c r="J335" s="42" t="str">
        <f>VLOOKUP(I335,TABLES!$B$2:$C$147,2,FALSE)</f>
        <v>Nicholas S Wilson Ltd</v>
      </c>
      <c r="K335" s="2" t="s">
        <v>1026</v>
      </c>
      <c r="L335" s="21">
        <v>0.625</v>
      </c>
      <c r="M335" s="21">
        <v>0.72916666666666663</v>
      </c>
      <c r="N335" s="26" t="str">
        <f t="shared" si="40"/>
        <v>2:30</v>
      </c>
      <c r="O335" s="26">
        <f t="shared" si="41"/>
        <v>149.99999999999994</v>
      </c>
      <c r="P335" s="42" t="str">
        <f>VLOOKUP(O335,TABLES!$F$2:$H$8,3)</f>
        <v>1 to 3 hrs</v>
      </c>
      <c r="Q335" s="5" t="s">
        <v>880</v>
      </c>
    </row>
    <row r="336" spans="1:17" x14ac:dyDescent="0.35">
      <c r="A336" s="39" t="s">
        <v>4</v>
      </c>
      <c r="B336" s="14">
        <v>45218</v>
      </c>
      <c r="C336" s="26" t="str">
        <f t="shared" si="35"/>
        <v>Q3-2023</v>
      </c>
      <c r="D336" s="27" t="str">
        <f t="shared" si="36"/>
        <v>2023</v>
      </c>
      <c r="E336" s="26" t="str">
        <f t="shared" si="37"/>
        <v>Q3</v>
      </c>
      <c r="F336" s="25" t="str">
        <f t="shared" si="38"/>
        <v>Oct-23</v>
      </c>
      <c r="G336" s="26" t="str">
        <f t="shared" si="39"/>
        <v>Thu</v>
      </c>
      <c r="H336" s="5" t="s">
        <v>37</v>
      </c>
      <c r="I336" s="42">
        <f>VLOOKUP(H336,TABLES!$A$2:$B$147,2,FALSE)</f>
        <v>4288</v>
      </c>
      <c r="J336" s="42" t="str">
        <f>VLOOKUP(I336,TABLES!$B$2:$C$147,2,FALSE)</f>
        <v>Asda Stores Ltd</v>
      </c>
      <c r="K336" s="2" t="s">
        <v>1026</v>
      </c>
      <c r="L336" s="21">
        <v>0.77083333333333337</v>
      </c>
      <c r="M336" s="21">
        <v>0.83333333333333337</v>
      </c>
      <c r="N336" s="26" t="str">
        <f t="shared" si="40"/>
        <v>1:30</v>
      </c>
      <c r="O336" s="26">
        <f t="shared" si="41"/>
        <v>90</v>
      </c>
      <c r="P336" s="42" t="str">
        <f>VLOOKUP(O336,TABLES!$F$2:$H$8,3)</f>
        <v>1 to 3 hrs</v>
      </c>
      <c r="Q336" s="5" t="s">
        <v>880</v>
      </c>
    </row>
    <row r="337" spans="1:17" x14ac:dyDescent="0.35">
      <c r="A337" s="39" t="s">
        <v>4</v>
      </c>
      <c r="B337" s="14">
        <v>45219</v>
      </c>
      <c r="C337" s="26" t="str">
        <f t="shared" si="35"/>
        <v>Q3-2023</v>
      </c>
      <c r="D337" s="27" t="str">
        <f t="shared" si="36"/>
        <v>2023</v>
      </c>
      <c r="E337" s="26" t="str">
        <f t="shared" si="37"/>
        <v>Q3</v>
      </c>
      <c r="F337" s="25" t="str">
        <f t="shared" si="38"/>
        <v>Oct-23</v>
      </c>
      <c r="G337" s="26" t="str">
        <f t="shared" si="39"/>
        <v>Fri</v>
      </c>
      <c r="H337" s="5" t="s">
        <v>237</v>
      </c>
      <c r="I337" s="42">
        <f>VLOOKUP(H337,TABLES!$A$2:$B$147,2,FALSE)</f>
        <v>4078</v>
      </c>
      <c r="J337" s="42" t="str">
        <f>VLOOKUP(I337,TABLES!$B$2:$C$147,2,FALSE)</f>
        <v>Nicholas S Wilson Ltd</v>
      </c>
      <c r="K337" s="2" t="s">
        <v>1027</v>
      </c>
      <c r="L337" s="21">
        <v>0.375</v>
      </c>
      <c r="M337" s="21">
        <v>0.5</v>
      </c>
      <c r="N337" s="26" t="str">
        <f t="shared" si="40"/>
        <v>3:00</v>
      </c>
      <c r="O337" s="26">
        <f t="shared" si="41"/>
        <v>180</v>
      </c>
      <c r="P337" s="42" t="str">
        <f>VLOOKUP(O337,TABLES!$F$2:$H$8,3)</f>
        <v>3 to 5 hrs</v>
      </c>
      <c r="Q337" s="5" t="s">
        <v>880</v>
      </c>
    </row>
    <row r="338" spans="1:17" x14ac:dyDescent="0.35">
      <c r="A338" s="39" t="s">
        <v>4</v>
      </c>
      <c r="B338" s="14">
        <v>45219</v>
      </c>
      <c r="C338" s="26" t="str">
        <f t="shared" si="35"/>
        <v>Q3-2023</v>
      </c>
      <c r="D338" s="27" t="str">
        <f t="shared" si="36"/>
        <v>2023</v>
      </c>
      <c r="E338" s="26" t="str">
        <f t="shared" si="37"/>
        <v>Q3</v>
      </c>
      <c r="F338" s="25" t="str">
        <f t="shared" si="38"/>
        <v>Oct-23</v>
      </c>
      <c r="G338" s="26" t="str">
        <f t="shared" si="39"/>
        <v>Fri</v>
      </c>
      <c r="H338" s="5" t="s">
        <v>230</v>
      </c>
      <c r="I338" s="42">
        <f>VLOOKUP(H338,TABLES!$A$2:$B$147,2,FALSE)</f>
        <v>4077</v>
      </c>
      <c r="J338" s="42" t="str">
        <f>VLOOKUP(I338,TABLES!$B$2:$C$147,2,FALSE)</f>
        <v>Nicholas S Wilson Ltd</v>
      </c>
      <c r="K338" s="2" t="s">
        <v>1027</v>
      </c>
      <c r="L338" s="21">
        <v>0.375</v>
      </c>
      <c r="M338" s="21">
        <v>0.5</v>
      </c>
      <c r="N338" s="26" t="str">
        <f t="shared" si="40"/>
        <v>3:00</v>
      </c>
      <c r="O338" s="26">
        <f t="shared" si="41"/>
        <v>180</v>
      </c>
      <c r="P338" s="42" t="str">
        <f>VLOOKUP(O338,TABLES!$F$2:$H$8,3)</f>
        <v>3 to 5 hrs</v>
      </c>
      <c r="Q338" s="5" t="s">
        <v>880</v>
      </c>
    </row>
    <row r="339" spans="1:17" x14ac:dyDescent="0.35">
      <c r="A339" s="39" t="s">
        <v>4</v>
      </c>
      <c r="B339" s="14">
        <v>45219</v>
      </c>
      <c r="C339" s="26" t="str">
        <f t="shared" si="35"/>
        <v>Q3-2023</v>
      </c>
      <c r="D339" s="27" t="str">
        <f t="shared" si="36"/>
        <v>2023</v>
      </c>
      <c r="E339" s="26" t="str">
        <f t="shared" si="37"/>
        <v>Q3</v>
      </c>
      <c r="F339" s="25" t="str">
        <f t="shared" si="38"/>
        <v>Oct-23</v>
      </c>
      <c r="G339" s="26" t="str">
        <f t="shared" si="39"/>
        <v>Fri</v>
      </c>
      <c r="H339" s="5" t="s">
        <v>15</v>
      </c>
      <c r="I339" s="42">
        <f>VLOOKUP(H339,TABLES!$A$2:$B$147,2,FALSE)</f>
        <v>4018</v>
      </c>
      <c r="J339" s="42" t="str">
        <f>VLOOKUP(I339,TABLES!$B$2:$C$147,2,FALSE)</f>
        <v>Boots the Chemists Ltd</v>
      </c>
      <c r="K339" s="2" t="s">
        <v>1027</v>
      </c>
      <c r="L339" s="21">
        <v>0.36458333333333331</v>
      </c>
      <c r="M339" s="21">
        <v>0.5</v>
      </c>
      <c r="N339" s="26" t="str">
        <f t="shared" si="40"/>
        <v>3:15</v>
      </c>
      <c r="O339" s="26">
        <f t="shared" si="41"/>
        <v>195.00000000000003</v>
      </c>
      <c r="P339" s="42" t="str">
        <f>VLOOKUP(O339,TABLES!$F$2:$H$8,3)</f>
        <v>3 to 5 hrs</v>
      </c>
      <c r="Q339" s="5" t="s">
        <v>879</v>
      </c>
    </row>
    <row r="340" spans="1:17" x14ac:dyDescent="0.35">
      <c r="A340" s="39" t="s">
        <v>4</v>
      </c>
      <c r="B340" s="14">
        <v>45219</v>
      </c>
      <c r="C340" s="26" t="str">
        <f t="shared" si="35"/>
        <v>Q3-2023</v>
      </c>
      <c r="D340" s="27" t="str">
        <f t="shared" si="36"/>
        <v>2023</v>
      </c>
      <c r="E340" s="26" t="str">
        <f t="shared" si="37"/>
        <v>Q3</v>
      </c>
      <c r="F340" s="25" t="str">
        <f t="shared" si="38"/>
        <v>Oct-23</v>
      </c>
      <c r="G340" s="26" t="str">
        <f t="shared" si="39"/>
        <v>Fri</v>
      </c>
      <c r="H340" s="5" t="s">
        <v>470</v>
      </c>
      <c r="I340" s="42">
        <f>VLOOKUP(H340,TABLES!$A$2:$B$147,2,FALSE)</f>
        <v>4164</v>
      </c>
      <c r="J340" s="42" t="str">
        <f>VLOOKUP(I340,TABLES!$B$2:$C$147,2,FALSE)</f>
        <v>Charles Michie</v>
      </c>
      <c r="K340" s="2" t="s">
        <v>1027</v>
      </c>
      <c r="L340" s="21">
        <v>0.70833333333333337</v>
      </c>
      <c r="M340" s="21">
        <v>0.75</v>
      </c>
      <c r="N340" s="26" t="str">
        <f t="shared" si="40"/>
        <v>1:00</v>
      </c>
      <c r="O340" s="26">
        <f t="shared" si="41"/>
        <v>59.999999999999943</v>
      </c>
      <c r="P340" s="42" t="str">
        <f>VLOOKUP(O340,TABLES!$F$2:$H$8,3)</f>
        <v>1 to 3 hrs</v>
      </c>
      <c r="Q340" s="5" t="s">
        <v>880</v>
      </c>
    </row>
    <row r="341" spans="1:17" x14ac:dyDescent="0.35">
      <c r="A341" s="39" t="s">
        <v>4</v>
      </c>
      <c r="B341" s="14">
        <v>45219</v>
      </c>
      <c r="C341" s="26" t="str">
        <f t="shared" si="35"/>
        <v>Q3-2023</v>
      </c>
      <c r="D341" s="27" t="str">
        <f t="shared" si="36"/>
        <v>2023</v>
      </c>
      <c r="E341" s="26" t="str">
        <f t="shared" si="37"/>
        <v>Q3</v>
      </c>
      <c r="F341" s="25" t="str">
        <f t="shared" si="38"/>
        <v>Oct-23</v>
      </c>
      <c r="G341" s="26" t="str">
        <f t="shared" si="39"/>
        <v>Fri</v>
      </c>
      <c r="H341" s="5" t="s">
        <v>177</v>
      </c>
      <c r="I341" s="42">
        <f>VLOOKUP(H341,TABLES!$A$2:$B$147,2,FALSE)</f>
        <v>4056</v>
      </c>
      <c r="J341" s="42" t="str">
        <f>VLOOKUP(I341,TABLES!$B$2:$C$147,2,FALSE)</f>
        <v>W Davidson &amp; Sons Ltd</v>
      </c>
      <c r="K341" s="2" t="s">
        <v>1027</v>
      </c>
      <c r="L341" s="21">
        <v>0.64583333333333337</v>
      </c>
      <c r="M341" s="21">
        <v>0.72916666666666663</v>
      </c>
      <c r="N341" s="26" t="str">
        <f t="shared" si="40"/>
        <v>2:00</v>
      </c>
      <c r="O341" s="26">
        <f t="shared" si="41"/>
        <v>119.99999999999989</v>
      </c>
      <c r="P341" s="42" t="str">
        <f>VLOOKUP(O341,TABLES!$F$2:$H$8,3)</f>
        <v>1 to 3 hrs</v>
      </c>
      <c r="Q341" s="5" t="s">
        <v>880</v>
      </c>
    </row>
    <row r="342" spans="1:17" x14ac:dyDescent="0.35">
      <c r="A342" s="39" t="s">
        <v>4</v>
      </c>
      <c r="B342" s="14">
        <v>45220</v>
      </c>
      <c r="C342" s="26" t="str">
        <f t="shared" si="35"/>
        <v>Q3-2023</v>
      </c>
      <c r="D342" s="27" t="str">
        <f t="shared" si="36"/>
        <v>2023</v>
      </c>
      <c r="E342" s="26" t="str">
        <f t="shared" si="37"/>
        <v>Q3</v>
      </c>
      <c r="F342" s="25" t="str">
        <f t="shared" si="38"/>
        <v>Oct-23</v>
      </c>
      <c r="G342" s="26" t="str">
        <f t="shared" si="39"/>
        <v>Sat</v>
      </c>
      <c r="H342" s="5" t="s">
        <v>554</v>
      </c>
      <c r="I342" s="42">
        <f>VLOOKUP(H342,TABLES!$A$2:$B$147,2,FALSE)</f>
        <v>4256</v>
      </c>
      <c r="J342" s="42" t="str">
        <f>VLOOKUP(I342,TABLES!$B$2:$C$147,2,FALSE)</f>
        <v>Tesco Pharmacy Department</v>
      </c>
      <c r="K342" s="2" t="s">
        <v>1027</v>
      </c>
      <c r="L342" s="21">
        <v>0.625</v>
      </c>
      <c r="M342" s="21">
        <v>0.875</v>
      </c>
      <c r="N342" s="26" t="str">
        <f t="shared" si="40"/>
        <v>6:00</v>
      </c>
      <c r="O342" s="26">
        <f t="shared" si="41"/>
        <v>360</v>
      </c>
      <c r="P342" s="42" t="str">
        <f>VLOOKUP(O342,TABLES!$F$2:$H$8,3)</f>
        <v>5 to 7 hrs</v>
      </c>
      <c r="Q342" s="5" t="s">
        <v>870</v>
      </c>
    </row>
    <row r="343" spans="1:17" x14ac:dyDescent="0.35">
      <c r="A343" s="39" t="s">
        <v>4</v>
      </c>
      <c r="B343" s="14">
        <v>45220</v>
      </c>
      <c r="C343" s="26" t="str">
        <f t="shared" si="35"/>
        <v>Q3-2023</v>
      </c>
      <c r="D343" s="27" t="str">
        <f t="shared" si="36"/>
        <v>2023</v>
      </c>
      <c r="E343" s="26" t="str">
        <f t="shared" si="37"/>
        <v>Q3</v>
      </c>
      <c r="F343" s="25" t="str">
        <f t="shared" si="38"/>
        <v>Oct-23</v>
      </c>
      <c r="G343" s="26" t="str">
        <f t="shared" si="39"/>
        <v>Sat</v>
      </c>
      <c r="H343" s="5" t="s">
        <v>470</v>
      </c>
      <c r="I343" s="42">
        <f>VLOOKUP(H343,TABLES!$A$2:$B$147,2,FALSE)</f>
        <v>4164</v>
      </c>
      <c r="J343" s="42" t="str">
        <f>VLOOKUP(I343,TABLES!$B$2:$C$147,2,FALSE)</f>
        <v>Charles Michie</v>
      </c>
      <c r="K343" s="2" t="s">
        <v>1027</v>
      </c>
      <c r="L343" s="21">
        <v>0.66666666666666663</v>
      </c>
      <c r="M343" s="21">
        <v>0.70833333333333337</v>
      </c>
      <c r="N343" s="26" t="str">
        <f t="shared" si="40"/>
        <v>1:00</v>
      </c>
      <c r="O343" s="26">
        <f t="shared" si="41"/>
        <v>60.000000000000107</v>
      </c>
      <c r="P343" s="42" t="str">
        <f>VLOOKUP(O343,TABLES!$F$2:$H$8,3)</f>
        <v>1 to 3 hrs</v>
      </c>
      <c r="Q343" s="5" t="s">
        <v>880</v>
      </c>
    </row>
    <row r="344" spans="1:17" x14ac:dyDescent="0.35">
      <c r="A344" s="39" t="s">
        <v>4</v>
      </c>
      <c r="B344" s="14">
        <v>45220</v>
      </c>
      <c r="C344" s="26" t="str">
        <f t="shared" si="35"/>
        <v>Q3-2023</v>
      </c>
      <c r="D344" s="27" t="str">
        <f t="shared" si="36"/>
        <v>2023</v>
      </c>
      <c r="E344" s="26" t="str">
        <f t="shared" si="37"/>
        <v>Q3</v>
      </c>
      <c r="F344" s="25" t="str">
        <f t="shared" si="38"/>
        <v>Oct-23</v>
      </c>
      <c r="G344" s="26" t="str">
        <f t="shared" si="39"/>
        <v>Sat</v>
      </c>
      <c r="H344" s="5" t="s">
        <v>11</v>
      </c>
      <c r="I344" s="42">
        <f>VLOOKUP(H344,TABLES!$A$2:$B$147,2,FALSE)</f>
        <v>4299</v>
      </c>
      <c r="J344" s="42" t="str">
        <f>VLOOKUP(I344,TABLES!$B$2:$C$147,2,FALSE)</f>
        <v>Lloyds Pharmacy Ltd</v>
      </c>
      <c r="K344" s="2" t="s">
        <v>1027</v>
      </c>
      <c r="L344" s="21">
        <v>0.375</v>
      </c>
      <c r="M344" s="21">
        <v>0.70833333333333337</v>
      </c>
      <c r="N344" s="26" t="str">
        <f t="shared" si="40"/>
        <v>8:00</v>
      </c>
      <c r="O344" s="26">
        <f t="shared" si="41"/>
        <v>480.00000000000006</v>
      </c>
      <c r="P344" s="42" t="str">
        <f>VLOOKUP(O344,TABLES!$F$2:$H$8,3)</f>
        <v>Over 7 hrs</v>
      </c>
      <c r="Q344" s="5" t="s">
        <v>870</v>
      </c>
    </row>
    <row r="345" spans="1:17" x14ac:dyDescent="0.35">
      <c r="A345" s="39" t="s">
        <v>4</v>
      </c>
      <c r="B345" s="14">
        <v>45220</v>
      </c>
      <c r="C345" s="26" t="str">
        <f t="shared" si="35"/>
        <v>Q3-2023</v>
      </c>
      <c r="D345" s="27" t="str">
        <f t="shared" si="36"/>
        <v>2023</v>
      </c>
      <c r="E345" s="26" t="str">
        <f t="shared" si="37"/>
        <v>Q3</v>
      </c>
      <c r="F345" s="25" t="str">
        <f t="shared" si="38"/>
        <v>Oct-23</v>
      </c>
      <c r="G345" s="26" t="str">
        <f t="shared" si="39"/>
        <v>Sat</v>
      </c>
      <c r="H345" s="5" t="s">
        <v>15</v>
      </c>
      <c r="I345" s="42">
        <f>VLOOKUP(H345,TABLES!$A$2:$B$147,2,FALSE)</f>
        <v>4018</v>
      </c>
      <c r="J345" s="42" t="str">
        <f>VLOOKUP(I345,TABLES!$B$2:$C$147,2,FALSE)</f>
        <v>Boots the Chemists Ltd</v>
      </c>
      <c r="K345" s="2" t="s">
        <v>1027</v>
      </c>
      <c r="L345" s="21">
        <v>0.52083333333333337</v>
      </c>
      <c r="M345" s="21">
        <v>0.72916666666666663</v>
      </c>
      <c r="N345" s="26" t="str">
        <f t="shared" si="40"/>
        <v>5:00</v>
      </c>
      <c r="O345" s="26">
        <f t="shared" si="41"/>
        <v>299.99999999999989</v>
      </c>
      <c r="P345" s="42" t="str">
        <f>VLOOKUP(O345,TABLES!$F$2:$H$8,3)</f>
        <v>3 to 5 hrs</v>
      </c>
      <c r="Q345" s="5" t="s">
        <v>879</v>
      </c>
    </row>
    <row r="346" spans="1:17" x14ac:dyDescent="0.35">
      <c r="A346" s="39" t="s">
        <v>4</v>
      </c>
      <c r="B346" s="14">
        <v>45220</v>
      </c>
      <c r="C346" s="26" t="str">
        <f t="shared" si="35"/>
        <v>Q3-2023</v>
      </c>
      <c r="D346" s="27" t="str">
        <f t="shared" si="36"/>
        <v>2023</v>
      </c>
      <c r="E346" s="26" t="str">
        <f t="shared" si="37"/>
        <v>Q3</v>
      </c>
      <c r="F346" s="25" t="str">
        <f t="shared" si="38"/>
        <v>Oct-23</v>
      </c>
      <c r="G346" s="26" t="str">
        <f t="shared" si="39"/>
        <v>Sat</v>
      </c>
      <c r="H346" s="5" t="s">
        <v>33</v>
      </c>
      <c r="I346" s="42">
        <f>VLOOKUP(H346,TABLES!$A$2:$B$147,2,FALSE)</f>
        <v>4061</v>
      </c>
      <c r="J346" s="42" t="str">
        <f>VLOOKUP(I346,TABLES!$B$2:$C$147,2,FALSE)</f>
        <v>Boots the Chemists Ltd</v>
      </c>
      <c r="K346" s="2" t="s">
        <v>1027</v>
      </c>
      <c r="L346" s="21">
        <v>0.54166666666666663</v>
      </c>
      <c r="M346" s="21">
        <v>0.70833333333333337</v>
      </c>
      <c r="N346" s="26" t="str">
        <f t="shared" si="40"/>
        <v>4:00</v>
      </c>
      <c r="O346" s="26">
        <f t="shared" si="41"/>
        <v>240.00000000000011</v>
      </c>
      <c r="P346" s="42" t="str">
        <f>VLOOKUP(O346,TABLES!$F$2:$H$8,3)</f>
        <v>3 to 5 hrs</v>
      </c>
      <c r="Q346" s="5" t="s">
        <v>880</v>
      </c>
    </row>
    <row r="347" spans="1:17" x14ac:dyDescent="0.35">
      <c r="A347" s="39" t="s">
        <v>4</v>
      </c>
      <c r="B347" s="14">
        <v>45225</v>
      </c>
      <c r="C347" s="26" t="str">
        <f t="shared" si="35"/>
        <v>Q3-2023</v>
      </c>
      <c r="D347" s="27" t="str">
        <f t="shared" si="36"/>
        <v>2023</v>
      </c>
      <c r="E347" s="26" t="str">
        <f t="shared" si="37"/>
        <v>Q3</v>
      </c>
      <c r="F347" s="25" t="str">
        <f t="shared" si="38"/>
        <v>Oct-23</v>
      </c>
      <c r="G347" s="26" t="str">
        <f t="shared" si="39"/>
        <v>Thu</v>
      </c>
      <c r="H347" s="5" t="s">
        <v>611</v>
      </c>
      <c r="I347" s="42">
        <f>VLOOKUP(H347,TABLES!$A$2:$B$147,2,FALSE)</f>
        <v>4293</v>
      </c>
      <c r="J347" s="42" t="str">
        <f>VLOOKUP(I347,TABLES!$B$2:$C$147,2,FALSE)</f>
        <v>Boots the Chemists Ltd</v>
      </c>
      <c r="K347" s="2" t="s">
        <v>1027</v>
      </c>
      <c r="L347" s="21">
        <v>0.35416666666666669</v>
      </c>
      <c r="M347" s="21">
        <v>0.5625</v>
      </c>
      <c r="N347" s="26" t="str">
        <f t="shared" si="40"/>
        <v>5:00</v>
      </c>
      <c r="O347" s="26">
        <f t="shared" si="41"/>
        <v>300</v>
      </c>
      <c r="P347" s="42" t="str">
        <f>VLOOKUP(O347,TABLES!$F$2:$H$8,3)</f>
        <v>5 to 7 hrs</v>
      </c>
      <c r="Q347" s="5" t="s">
        <v>878</v>
      </c>
    </row>
    <row r="348" spans="1:17" x14ac:dyDescent="0.35">
      <c r="A348" s="39" t="s">
        <v>4</v>
      </c>
      <c r="B348" s="14">
        <v>45229</v>
      </c>
      <c r="C348" s="26" t="str">
        <f t="shared" si="35"/>
        <v>Q3-2023</v>
      </c>
      <c r="D348" s="27" t="str">
        <f t="shared" si="36"/>
        <v>2023</v>
      </c>
      <c r="E348" s="26" t="str">
        <f t="shared" si="37"/>
        <v>Q3</v>
      </c>
      <c r="F348" s="25" t="str">
        <f t="shared" si="38"/>
        <v>Oct-23</v>
      </c>
      <c r="G348" s="26" t="str">
        <f t="shared" si="39"/>
        <v>Mon</v>
      </c>
      <c r="H348" s="5" t="s">
        <v>27</v>
      </c>
      <c r="I348" s="42">
        <f>VLOOKUP(H348,TABLES!$A$2:$B$147,2,FALSE)</f>
        <v>4011</v>
      </c>
      <c r="J348" s="42" t="str">
        <f>VLOOKUP(I348,TABLES!$B$2:$C$147,2,FALSE)</f>
        <v>Boots the Chemists Ltd</v>
      </c>
      <c r="K348" s="2" t="s">
        <v>1026</v>
      </c>
      <c r="L348" s="21">
        <v>0.375</v>
      </c>
      <c r="M348" s="21">
        <v>0.58333333333333337</v>
      </c>
      <c r="N348" s="26" t="str">
        <f t="shared" si="40"/>
        <v>5:00</v>
      </c>
      <c r="O348" s="26">
        <f t="shared" si="41"/>
        <v>300.00000000000006</v>
      </c>
      <c r="P348" s="42" t="str">
        <f>VLOOKUP(O348,TABLES!$F$2:$H$8,3)</f>
        <v>5 to 7 hrs</v>
      </c>
      <c r="Q348" s="5" t="s">
        <v>878</v>
      </c>
    </row>
    <row r="349" spans="1:17" x14ac:dyDescent="0.35">
      <c r="A349" s="39" t="s">
        <v>4</v>
      </c>
      <c r="B349" s="14">
        <v>45234</v>
      </c>
      <c r="C349" s="26" t="str">
        <f t="shared" si="35"/>
        <v>Q3-2023</v>
      </c>
      <c r="D349" s="27" t="str">
        <f t="shared" si="36"/>
        <v>2023</v>
      </c>
      <c r="E349" s="26" t="str">
        <f t="shared" si="37"/>
        <v>Q3</v>
      </c>
      <c r="F349" s="25" t="str">
        <f t="shared" si="38"/>
        <v>Nov-23</v>
      </c>
      <c r="G349" s="26" t="str">
        <f t="shared" si="39"/>
        <v>Sat</v>
      </c>
      <c r="H349" s="5" t="s">
        <v>554</v>
      </c>
      <c r="I349" s="42">
        <f>VLOOKUP(H349,TABLES!$A$2:$B$147,2,FALSE)</f>
        <v>4256</v>
      </c>
      <c r="J349" s="42" t="str">
        <f>VLOOKUP(I349,TABLES!$B$2:$C$147,2,FALSE)</f>
        <v>Tesco Pharmacy Department</v>
      </c>
      <c r="K349" s="2" t="s">
        <v>1027</v>
      </c>
      <c r="L349" s="21">
        <v>0.70833333333333337</v>
      </c>
      <c r="M349" s="21">
        <v>0.875</v>
      </c>
      <c r="N349" s="26" t="str">
        <f t="shared" si="40"/>
        <v>4:00</v>
      </c>
      <c r="O349" s="26">
        <f t="shared" si="41"/>
        <v>239.99999999999994</v>
      </c>
      <c r="P349" s="42" t="str">
        <f>VLOOKUP(O349,TABLES!$F$2:$H$8,3)</f>
        <v>3 to 5 hrs</v>
      </c>
      <c r="Q349" s="5" t="s">
        <v>870</v>
      </c>
    </row>
    <row r="350" spans="1:17" x14ac:dyDescent="0.35">
      <c r="A350" s="39" t="s">
        <v>4</v>
      </c>
      <c r="B350" s="14">
        <v>45241</v>
      </c>
      <c r="C350" s="26" t="str">
        <f t="shared" si="35"/>
        <v>Q3-2023</v>
      </c>
      <c r="D350" s="27" t="str">
        <f t="shared" si="36"/>
        <v>2023</v>
      </c>
      <c r="E350" s="26" t="str">
        <f t="shared" si="37"/>
        <v>Q3</v>
      </c>
      <c r="F350" s="25" t="str">
        <f t="shared" si="38"/>
        <v>Nov-23</v>
      </c>
      <c r="G350" s="26" t="str">
        <f t="shared" si="39"/>
        <v>Sat</v>
      </c>
      <c r="H350" s="5" t="s">
        <v>554</v>
      </c>
      <c r="I350" s="42">
        <f>VLOOKUP(H350,TABLES!$A$2:$B$147,2,FALSE)</f>
        <v>4256</v>
      </c>
      <c r="J350" s="42" t="str">
        <f>VLOOKUP(I350,TABLES!$B$2:$C$147,2,FALSE)</f>
        <v>Tesco Pharmacy Department</v>
      </c>
      <c r="K350" s="2" t="s">
        <v>1027</v>
      </c>
      <c r="L350" s="21">
        <v>0.70833333333333337</v>
      </c>
      <c r="M350" s="21">
        <v>0.875</v>
      </c>
      <c r="N350" s="26" t="str">
        <f t="shared" si="40"/>
        <v>4:00</v>
      </c>
      <c r="O350" s="26">
        <f t="shared" si="41"/>
        <v>239.99999999999994</v>
      </c>
      <c r="P350" s="42" t="str">
        <f>VLOOKUP(O350,TABLES!$F$2:$H$8,3)</f>
        <v>3 to 5 hrs</v>
      </c>
      <c r="Q350" s="5" t="s">
        <v>870</v>
      </c>
    </row>
    <row r="351" spans="1:17" x14ac:dyDescent="0.35">
      <c r="A351" s="39" t="s">
        <v>4</v>
      </c>
      <c r="B351" s="14">
        <v>45248</v>
      </c>
      <c r="C351" s="26" t="str">
        <f t="shared" si="35"/>
        <v>Q3-2023</v>
      </c>
      <c r="D351" s="27" t="str">
        <f t="shared" si="36"/>
        <v>2023</v>
      </c>
      <c r="E351" s="26" t="str">
        <f t="shared" si="37"/>
        <v>Q3</v>
      </c>
      <c r="F351" s="25" t="str">
        <f t="shared" si="38"/>
        <v>Nov-23</v>
      </c>
      <c r="G351" s="26" t="str">
        <f t="shared" si="39"/>
        <v>Sat</v>
      </c>
      <c r="H351" s="5" t="s">
        <v>554</v>
      </c>
      <c r="I351" s="42">
        <f>VLOOKUP(H351,TABLES!$A$2:$B$147,2,FALSE)</f>
        <v>4256</v>
      </c>
      <c r="J351" s="42" t="str">
        <f>VLOOKUP(I351,TABLES!$B$2:$C$147,2,FALSE)</f>
        <v>Tesco Pharmacy Department</v>
      </c>
      <c r="K351" s="2" t="s">
        <v>1027</v>
      </c>
      <c r="L351" s="21">
        <v>0.375</v>
      </c>
      <c r="M351" s="21">
        <v>0.875</v>
      </c>
      <c r="N351" s="26" t="str">
        <f t="shared" si="40"/>
        <v>12:00</v>
      </c>
      <c r="O351" s="26">
        <f t="shared" si="41"/>
        <v>720</v>
      </c>
      <c r="P351" s="42" t="str">
        <f>VLOOKUP(O351,TABLES!$F$2:$H$8,3)</f>
        <v>Over 7 hrs</v>
      </c>
      <c r="Q351" s="5" t="s">
        <v>870</v>
      </c>
    </row>
    <row r="352" spans="1:17" x14ac:dyDescent="0.35">
      <c r="A352" s="39" t="s">
        <v>4</v>
      </c>
      <c r="B352" s="14">
        <v>45263</v>
      </c>
      <c r="C352" s="26" t="str">
        <f t="shared" si="35"/>
        <v>Q3-2023</v>
      </c>
      <c r="D352" s="27" t="str">
        <f t="shared" si="36"/>
        <v>2023</v>
      </c>
      <c r="E352" s="26" t="str">
        <f t="shared" si="37"/>
        <v>Q3</v>
      </c>
      <c r="F352" s="25" t="str">
        <f t="shared" si="38"/>
        <v>Dec-23</v>
      </c>
      <c r="G352" s="26" t="str">
        <f t="shared" si="39"/>
        <v>Sun</v>
      </c>
      <c r="H352" s="5" t="s">
        <v>554</v>
      </c>
      <c r="I352" s="42">
        <f>VLOOKUP(H352,TABLES!$A$2:$B$147,2,FALSE)</f>
        <v>4256</v>
      </c>
      <c r="J352" s="42" t="str">
        <f>VLOOKUP(I352,TABLES!$B$2:$C$147,2,FALSE)</f>
        <v>Tesco Pharmacy Department</v>
      </c>
      <c r="K352" s="2" t="s">
        <v>1027</v>
      </c>
      <c r="L352" s="21">
        <v>0.70833333333333337</v>
      </c>
      <c r="M352" s="21">
        <v>0.75</v>
      </c>
      <c r="N352" s="26" t="str">
        <f t="shared" si="40"/>
        <v>1:00</v>
      </c>
      <c r="O352" s="26">
        <f t="shared" si="41"/>
        <v>59.999999999999943</v>
      </c>
      <c r="P352" s="42" t="str">
        <f>VLOOKUP(O352,TABLES!$F$2:$H$8,3)</f>
        <v>1 to 3 hrs</v>
      </c>
      <c r="Q352" s="5" t="s">
        <v>869</v>
      </c>
    </row>
    <row r="353" spans="1:17" x14ac:dyDescent="0.35">
      <c r="A353" s="39" t="s">
        <v>4</v>
      </c>
      <c r="B353" s="14">
        <v>45269</v>
      </c>
      <c r="C353" s="26" t="str">
        <f t="shared" si="35"/>
        <v>Q3-2023</v>
      </c>
      <c r="D353" s="27" t="str">
        <f t="shared" si="36"/>
        <v>2023</v>
      </c>
      <c r="E353" s="26" t="str">
        <f t="shared" si="37"/>
        <v>Q3</v>
      </c>
      <c r="F353" s="25" t="str">
        <f t="shared" si="38"/>
        <v>Dec-23</v>
      </c>
      <c r="G353" s="26" t="str">
        <f t="shared" si="39"/>
        <v>Sat</v>
      </c>
      <c r="H353" s="5" t="s">
        <v>554</v>
      </c>
      <c r="I353" s="42">
        <f>VLOOKUP(H353,TABLES!$A$2:$B$147,2,FALSE)</f>
        <v>4256</v>
      </c>
      <c r="J353" s="42" t="str">
        <f>VLOOKUP(I353,TABLES!$B$2:$C$147,2,FALSE)</f>
        <v>Tesco Pharmacy Department</v>
      </c>
      <c r="K353" s="2" t="s">
        <v>1027</v>
      </c>
      <c r="L353" s="21">
        <v>0.70833333333333337</v>
      </c>
      <c r="M353" s="21">
        <v>0.875</v>
      </c>
      <c r="N353" s="26" t="str">
        <f t="shared" si="40"/>
        <v>4:00</v>
      </c>
      <c r="O353" s="26">
        <f t="shared" si="41"/>
        <v>239.99999999999994</v>
      </c>
      <c r="P353" s="42" t="str">
        <f>VLOOKUP(O353,TABLES!$F$2:$H$8,3)</f>
        <v>3 to 5 hrs</v>
      </c>
      <c r="Q353" s="5" t="s">
        <v>870</v>
      </c>
    </row>
    <row r="354" spans="1:17" x14ac:dyDescent="0.35">
      <c r="A354" s="39" t="s">
        <v>4</v>
      </c>
      <c r="B354" s="14">
        <v>45270</v>
      </c>
      <c r="C354" s="26" t="str">
        <f t="shared" si="35"/>
        <v>Q3-2023</v>
      </c>
      <c r="D354" s="27" t="str">
        <f t="shared" si="36"/>
        <v>2023</v>
      </c>
      <c r="E354" s="26" t="str">
        <f t="shared" si="37"/>
        <v>Q3</v>
      </c>
      <c r="F354" s="25" t="str">
        <f t="shared" si="38"/>
        <v>Dec-23</v>
      </c>
      <c r="G354" s="26" t="str">
        <f t="shared" si="39"/>
        <v>Sun</v>
      </c>
      <c r="H354" s="5" t="s">
        <v>554</v>
      </c>
      <c r="I354" s="42">
        <f>VLOOKUP(H354,TABLES!$A$2:$B$147,2,FALSE)</f>
        <v>4256</v>
      </c>
      <c r="J354" s="42" t="str">
        <f>VLOOKUP(I354,TABLES!$B$2:$C$147,2,FALSE)</f>
        <v>Tesco Pharmacy Department</v>
      </c>
      <c r="K354" s="2" t="s">
        <v>1027</v>
      </c>
      <c r="L354" s="21">
        <v>0.66666666666666663</v>
      </c>
      <c r="M354" s="21">
        <v>0.75</v>
      </c>
      <c r="N354" s="26" t="str">
        <f t="shared" si="40"/>
        <v>2:00</v>
      </c>
      <c r="O354" s="26">
        <f t="shared" si="41"/>
        <v>120.00000000000006</v>
      </c>
      <c r="P354" s="42" t="str">
        <f>VLOOKUP(O354,TABLES!$F$2:$H$8,3)</f>
        <v>1 to 3 hrs</v>
      </c>
      <c r="Q354" s="5" t="s">
        <v>870</v>
      </c>
    </row>
    <row r="355" spans="1:17" x14ac:dyDescent="0.35">
      <c r="A355" s="39" t="s">
        <v>4</v>
      </c>
      <c r="B355" s="14">
        <v>45276</v>
      </c>
      <c r="C355" s="26" t="str">
        <f t="shared" si="35"/>
        <v>Q3-2023</v>
      </c>
      <c r="D355" s="27" t="str">
        <f t="shared" si="36"/>
        <v>2023</v>
      </c>
      <c r="E355" s="26" t="str">
        <f t="shared" si="37"/>
        <v>Q3</v>
      </c>
      <c r="F355" s="25" t="str">
        <f t="shared" si="38"/>
        <v>Dec-23</v>
      </c>
      <c r="G355" s="26" t="str">
        <f t="shared" si="39"/>
        <v>Sat</v>
      </c>
      <c r="H355" s="5" t="s">
        <v>554</v>
      </c>
      <c r="I355" s="42">
        <f>VLOOKUP(H355,TABLES!$A$2:$B$147,2,FALSE)</f>
        <v>4256</v>
      </c>
      <c r="J355" s="42" t="str">
        <f>VLOOKUP(I355,TABLES!$B$2:$C$147,2,FALSE)</f>
        <v>Tesco Pharmacy Department</v>
      </c>
      <c r="K355" s="2" t="s">
        <v>1027</v>
      </c>
      <c r="L355" s="21">
        <v>0.625</v>
      </c>
      <c r="M355" s="21">
        <v>0.875</v>
      </c>
      <c r="N355" s="26" t="str">
        <f t="shared" si="40"/>
        <v>6:00</v>
      </c>
      <c r="O355" s="26">
        <f t="shared" si="41"/>
        <v>360</v>
      </c>
      <c r="P355" s="42" t="str">
        <f>VLOOKUP(O355,TABLES!$F$2:$H$8,3)</f>
        <v>5 to 7 hrs</v>
      </c>
      <c r="Q355" s="5" t="s">
        <v>870</v>
      </c>
    </row>
    <row r="356" spans="1:17" x14ac:dyDescent="0.35">
      <c r="A356" s="39" t="s">
        <v>4</v>
      </c>
      <c r="B356" s="14">
        <v>45287</v>
      </c>
      <c r="C356" s="26" t="str">
        <f t="shared" si="35"/>
        <v>Q3-2023</v>
      </c>
      <c r="D356" s="27" t="str">
        <f t="shared" si="36"/>
        <v>2023</v>
      </c>
      <c r="E356" s="26" t="str">
        <f t="shared" si="37"/>
        <v>Q3</v>
      </c>
      <c r="F356" s="25" t="str">
        <f t="shared" si="38"/>
        <v>Dec-23</v>
      </c>
      <c r="G356" s="26" t="str">
        <f t="shared" si="39"/>
        <v>Wed</v>
      </c>
      <c r="H356" s="5" t="s">
        <v>554</v>
      </c>
      <c r="I356" s="42">
        <f>VLOOKUP(H356,TABLES!$A$2:$B$147,2,FALSE)</f>
        <v>4256</v>
      </c>
      <c r="J356" s="42" t="str">
        <f>VLOOKUP(I356,TABLES!$B$2:$C$147,2,FALSE)</f>
        <v>Tesco Pharmacy Department</v>
      </c>
      <c r="K356" s="2" t="s">
        <v>1027</v>
      </c>
      <c r="L356" s="21">
        <v>0.75</v>
      </c>
      <c r="M356" s="21">
        <v>0.875</v>
      </c>
      <c r="N356" s="26" t="str">
        <f t="shared" si="40"/>
        <v>3:00</v>
      </c>
      <c r="O356" s="26">
        <f t="shared" si="41"/>
        <v>180</v>
      </c>
      <c r="P356" s="42" t="str">
        <f>VLOOKUP(O356,TABLES!$F$2:$H$8,3)</f>
        <v>3 to 5 hrs</v>
      </c>
      <c r="Q356" s="5" t="s">
        <v>870</v>
      </c>
    </row>
    <row r="357" spans="1:17" x14ac:dyDescent="0.35">
      <c r="A357" s="39" t="s">
        <v>4</v>
      </c>
      <c r="B357" s="14">
        <v>45287</v>
      </c>
      <c r="C357" s="26" t="str">
        <f t="shared" si="35"/>
        <v>Q3-2023</v>
      </c>
      <c r="D357" s="27" t="str">
        <f t="shared" si="36"/>
        <v>2023</v>
      </c>
      <c r="E357" s="26" t="str">
        <f t="shared" si="37"/>
        <v>Q3</v>
      </c>
      <c r="F357" s="25" t="str">
        <f t="shared" si="38"/>
        <v>Dec-23</v>
      </c>
      <c r="G357" s="26" t="str">
        <f t="shared" si="39"/>
        <v>Wed</v>
      </c>
      <c r="H357" s="5" t="s">
        <v>98</v>
      </c>
      <c r="I357" s="42">
        <f>VLOOKUP(H357,TABLES!$A$2:$B$147,2,FALSE)</f>
        <v>4019</v>
      </c>
      <c r="J357" s="42" t="str">
        <f>VLOOKUP(I357,TABLES!$B$2:$C$147,2,FALSE)</f>
        <v>Zaq Aberdeen Ltd</v>
      </c>
      <c r="K357" s="2" t="s">
        <v>1027</v>
      </c>
      <c r="L357" s="21">
        <v>0.55208333333333337</v>
      </c>
      <c r="M357" s="21">
        <v>0.75</v>
      </c>
      <c r="N357" s="26" t="str">
        <f t="shared" si="40"/>
        <v>4:45</v>
      </c>
      <c r="O357" s="26">
        <f t="shared" si="41"/>
        <v>284.99999999999994</v>
      </c>
      <c r="P357" s="42" t="str">
        <f>VLOOKUP(O357,TABLES!$F$2:$H$8,3)</f>
        <v>3 to 5 hrs</v>
      </c>
      <c r="Q357" s="5" t="s">
        <v>879</v>
      </c>
    </row>
    <row r="358" spans="1:17" x14ac:dyDescent="0.35">
      <c r="A358" s="39" t="s">
        <v>4</v>
      </c>
      <c r="B358" s="14">
        <v>45287</v>
      </c>
      <c r="C358" s="26" t="str">
        <f t="shared" si="35"/>
        <v>Q3-2023</v>
      </c>
      <c r="D358" s="27" t="str">
        <f t="shared" si="36"/>
        <v>2023</v>
      </c>
      <c r="E358" s="26" t="str">
        <f t="shared" si="37"/>
        <v>Q3</v>
      </c>
      <c r="F358" s="25" t="str">
        <f t="shared" si="38"/>
        <v>Dec-23</v>
      </c>
      <c r="G358" s="26" t="str">
        <f t="shared" si="39"/>
        <v>Wed</v>
      </c>
      <c r="H358" s="5" t="s">
        <v>786</v>
      </c>
      <c r="I358" s="42">
        <f>VLOOKUP(H358,TABLES!$A$2:$B$147,2,FALSE)</f>
        <v>4338</v>
      </c>
      <c r="J358" s="42" t="str">
        <f>VLOOKUP(I358,TABLES!$B$2:$C$147,2,FALSE)</f>
        <v>KDP(Aberdeen)Ltd</v>
      </c>
      <c r="K358" s="2" t="s">
        <v>1026</v>
      </c>
      <c r="L358" s="21">
        <v>0.60416666666666663</v>
      </c>
      <c r="M358" s="21">
        <v>0.72916666666666663</v>
      </c>
      <c r="N358" s="26" t="str">
        <f t="shared" si="40"/>
        <v>3:00</v>
      </c>
      <c r="O358" s="26">
        <f t="shared" si="41"/>
        <v>180</v>
      </c>
      <c r="P358" s="42" t="str">
        <f>VLOOKUP(O358,TABLES!$F$2:$H$8,3)</f>
        <v>3 to 5 hrs</v>
      </c>
      <c r="Q358" s="5" t="s">
        <v>878</v>
      </c>
    </row>
    <row r="359" spans="1:17" x14ac:dyDescent="0.35">
      <c r="A359" s="39" t="s">
        <v>4</v>
      </c>
      <c r="B359" s="14">
        <v>45287</v>
      </c>
      <c r="C359" s="26" t="str">
        <f t="shared" si="35"/>
        <v>Q3-2023</v>
      </c>
      <c r="D359" s="27" t="str">
        <f t="shared" si="36"/>
        <v>2023</v>
      </c>
      <c r="E359" s="26" t="str">
        <f t="shared" si="37"/>
        <v>Q3</v>
      </c>
      <c r="F359" s="25" t="str">
        <f t="shared" si="38"/>
        <v>Dec-23</v>
      </c>
      <c r="G359" s="26" t="str">
        <f t="shared" si="39"/>
        <v>Wed</v>
      </c>
      <c r="H359" s="5" t="s">
        <v>805</v>
      </c>
      <c r="I359" s="42">
        <f>VLOOKUP(H359,TABLES!$A$2:$B$147,2,FALSE)</f>
        <v>4348</v>
      </c>
      <c r="J359" s="42" t="str">
        <f>VLOOKUP(I359,TABLES!$B$2:$C$147,2,FALSE)</f>
        <v>Steven F Webster Ltd</v>
      </c>
      <c r="K359" s="2" t="s">
        <v>1026</v>
      </c>
      <c r="L359" s="21">
        <v>0.60416666666666663</v>
      </c>
      <c r="M359" s="21">
        <v>0.75</v>
      </c>
      <c r="N359" s="26" t="str">
        <f t="shared" si="40"/>
        <v>3:30</v>
      </c>
      <c r="O359" s="26">
        <f t="shared" si="41"/>
        <v>210.00000000000006</v>
      </c>
      <c r="P359" s="42" t="str">
        <f>VLOOKUP(O359,TABLES!$F$2:$H$8,3)</f>
        <v>3 to 5 hrs</v>
      </c>
      <c r="Q359" s="5" t="s">
        <v>878</v>
      </c>
    </row>
    <row r="360" spans="1:17" x14ac:dyDescent="0.35">
      <c r="A360" s="39" t="s">
        <v>4</v>
      </c>
      <c r="B360" s="14">
        <v>45287</v>
      </c>
      <c r="C360" s="26" t="str">
        <f t="shared" si="35"/>
        <v>Q3-2023</v>
      </c>
      <c r="D360" s="27" t="str">
        <f t="shared" si="36"/>
        <v>2023</v>
      </c>
      <c r="E360" s="26" t="str">
        <f t="shared" si="37"/>
        <v>Q3</v>
      </c>
      <c r="F360" s="25" t="str">
        <f t="shared" si="38"/>
        <v>Dec-23</v>
      </c>
      <c r="G360" s="26" t="str">
        <f t="shared" si="39"/>
        <v>Wed</v>
      </c>
      <c r="H360" s="5" t="s">
        <v>183</v>
      </c>
      <c r="I360" s="42">
        <f>VLOOKUP(H360,TABLES!$A$2:$B$147,2,FALSE)</f>
        <v>4057</v>
      </c>
      <c r="J360" s="42" t="str">
        <f>VLOOKUP(I360,TABLES!$B$2:$C$147,2,FALSE)</f>
        <v>W Davidson &amp; Sons Ltd</v>
      </c>
      <c r="K360" s="2" t="s">
        <v>1027</v>
      </c>
      <c r="L360" s="21">
        <v>0.66666666666666663</v>
      </c>
      <c r="M360" s="21">
        <v>0.73958333333333337</v>
      </c>
      <c r="N360" s="26" t="str">
        <f t="shared" si="40"/>
        <v>1:45</v>
      </c>
      <c r="O360" s="26">
        <f t="shared" si="41"/>
        <v>105.00000000000011</v>
      </c>
      <c r="P360" s="42" t="str">
        <f>VLOOKUP(O360,TABLES!$F$2:$H$8,3)</f>
        <v>1 to 3 hrs</v>
      </c>
      <c r="Q360" s="5" t="s">
        <v>879</v>
      </c>
    </row>
    <row r="361" spans="1:17" x14ac:dyDescent="0.35">
      <c r="A361" s="39" t="s">
        <v>4</v>
      </c>
      <c r="B361" s="14">
        <v>45287</v>
      </c>
      <c r="C361" s="26" t="str">
        <f t="shared" si="35"/>
        <v>Q3-2023</v>
      </c>
      <c r="D361" s="27" t="str">
        <f t="shared" si="36"/>
        <v>2023</v>
      </c>
      <c r="E361" s="26" t="str">
        <f t="shared" si="37"/>
        <v>Q3</v>
      </c>
      <c r="F361" s="25" t="str">
        <f t="shared" si="38"/>
        <v>Dec-23</v>
      </c>
      <c r="G361" s="26" t="str">
        <f t="shared" si="39"/>
        <v>Wed</v>
      </c>
      <c r="H361" s="5" t="s">
        <v>177</v>
      </c>
      <c r="I361" s="42">
        <f>VLOOKUP(H361,TABLES!$A$2:$B$147,2,FALSE)</f>
        <v>4056</v>
      </c>
      <c r="J361" s="42" t="str">
        <f>VLOOKUP(I361,TABLES!$B$2:$C$147,2,FALSE)</f>
        <v>W Davidson &amp; Sons Ltd</v>
      </c>
      <c r="K361" s="2" t="s">
        <v>1027</v>
      </c>
      <c r="L361" s="21">
        <v>0.66666666666666663</v>
      </c>
      <c r="M361" s="21">
        <v>0.72916666666666663</v>
      </c>
      <c r="N361" s="26" t="str">
        <f t="shared" si="40"/>
        <v>1:30</v>
      </c>
      <c r="O361" s="26">
        <f t="shared" si="41"/>
        <v>90</v>
      </c>
      <c r="P361" s="42" t="str">
        <f>VLOOKUP(O361,TABLES!$F$2:$H$8,3)</f>
        <v>1 to 3 hrs</v>
      </c>
      <c r="Q361" s="5" t="s">
        <v>879</v>
      </c>
    </row>
    <row r="362" spans="1:17" x14ac:dyDescent="0.35">
      <c r="A362" s="39" t="s">
        <v>4</v>
      </c>
      <c r="B362" s="14">
        <v>45287</v>
      </c>
      <c r="C362" s="26" t="str">
        <f t="shared" si="35"/>
        <v>Q3-2023</v>
      </c>
      <c r="D362" s="27" t="str">
        <f t="shared" si="36"/>
        <v>2023</v>
      </c>
      <c r="E362" s="26" t="str">
        <f t="shared" si="37"/>
        <v>Q3</v>
      </c>
      <c r="F362" s="25" t="str">
        <f t="shared" si="38"/>
        <v>Dec-23</v>
      </c>
      <c r="G362" s="26" t="str">
        <f t="shared" si="39"/>
        <v>Wed</v>
      </c>
      <c r="H362" s="5" t="s">
        <v>510</v>
      </c>
      <c r="I362" s="42">
        <f>VLOOKUP(H362,TABLES!$A$2:$B$147,2,FALSE)</f>
        <v>4193</v>
      </c>
      <c r="J362" s="42" t="str">
        <f>VLOOKUP(I362,TABLES!$B$2:$C$147,2,FALSE)</f>
        <v>Superdrug Stores PLC</v>
      </c>
      <c r="K362" s="2" t="s">
        <v>1027</v>
      </c>
      <c r="L362" s="21">
        <v>0.72916666666666663</v>
      </c>
      <c r="M362" s="21">
        <v>0.75</v>
      </c>
      <c r="N362" s="26" t="str">
        <f t="shared" si="40"/>
        <v>0:30</v>
      </c>
      <c r="O362" s="26">
        <f t="shared" si="41"/>
        <v>30.000000000000053</v>
      </c>
      <c r="P362" s="42" t="str">
        <f>VLOOKUP(O362,TABLES!$F$2:$H$8,3)</f>
        <v>1 to 3 hrs</v>
      </c>
      <c r="Q362" s="5" t="s">
        <v>879</v>
      </c>
    </row>
    <row r="363" spans="1:17" x14ac:dyDescent="0.35">
      <c r="A363" s="39" t="s">
        <v>4</v>
      </c>
      <c r="B363" s="14">
        <v>45287</v>
      </c>
      <c r="C363" s="26" t="str">
        <f t="shared" si="35"/>
        <v>Q3-2023</v>
      </c>
      <c r="D363" s="27" t="str">
        <f t="shared" si="36"/>
        <v>2023</v>
      </c>
      <c r="E363" s="26" t="str">
        <f t="shared" si="37"/>
        <v>Q3</v>
      </c>
      <c r="F363" s="25" t="str">
        <f t="shared" si="38"/>
        <v>Dec-23</v>
      </c>
      <c r="G363" s="26" t="str">
        <f t="shared" si="39"/>
        <v>Wed</v>
      </c>
      <c r="H363" s="5" t="s">
        <v>27</v>
      </c>
      <c r="I363" s="42">
        <f>VLOOKUP(H363,TABLES!$A$2:$B$147,2,FALSE)</f>
        <v>4011</v>
      </c>
      <c r="J363" s="42" t="str">
        <f>VLOOKUP(I363,TABLES!$B$2:$C$147,2,FALSE)</f>
        <v>Boots the Chemists Ltd</v>
      </c>
      <c r="K363" s="2" t="s">
        <v>1026</v>
      </c>
      <c r="L363" s="21">
        <v>0.66666666666666663</v>
      </c>
      <c r="M363" s="21">
        <v>0.72916666666666663</v>
      </c>
      <c r="N363" s="26" t="str">
        <f t="shared" si="40"/>
        <v>1:30</v>
      </c>
      <c r="O363" s="26">
        <f t="shared" si="41"/>
        <v>90</v>
      </c>
      <c r="P363" s="42" t="str">
        <f>VLOOKUP(O363,TABLES!$F$2:$H$8,3)</f>
        <v>1 to 3 hrs</v>
      </c>
      <c r="Q363" s="5" t="s">
        <v>879</v>
      </c>
    </row>
    <row r="364" spans="1:17" x14ac:dyDescent="0.35">
      <c r="A364" s="39" t="s">
        <v>4</v>
      </c>
      <c r="B364" s="14">
        <v>45287</v>
      </c>
      <c r="C364" s="26" t="str">
        <f t="shared" si="35"/>
        <v>Q3-2023</v>
      </c>
      <c r="D364" s="27" t="str">
        <f t="shared" si="36"/>
        <v>2023</v>
      </c>
      <c r="E364" s="26" t="str">
        <f t="shared" si="37"/>
        <v>Q3</v>
      </c>
      <c r="F364" s="25" t="str">
        <f t="shared" si="38"/>
        <v>Dec-23</v>
      </c>
      <c r="G364" s="26" t="str">
        <f t="shared" si="39"/>
        <v>Wed</v>
      </c>
      <c r="H364" s="5" t="s">
        <v>26</v>
      </c>
      <c r="I364" s="42">
        <f>VLOOKUP(H364,TABLES!$A$2:$B$147,2,FALSE)</f>
        <v>4013</v>
      </c>
      <c r="J364" s="42" t="str">
        <f>VLOOKUP(I364,TABLES!$B$2:$C$147,2,FALSE)</f>
        <v>Boots the Chemists Ltd</v>
      </c>
      <c r="K364" s="2" t="s">
        <v>1027</v>
      </c>
      <c r="L364" s="21">
        <v>0.75</v>
      </c>
      <c r="M364" s="21">
        <v>0.79166666666666663</v>
      </c>
      <c r="N364" s="26" t="str">
        <f t="shared" si="40"/>
        <v>1:00</v>
      </c>
      <c r="O364" s="26">
        <f t="shared" si="41"/>
        <v>59.999999999999943</v>
      </c>
      <c r="P364" s="42" t="str">
        <f>VLOOKUP(O364,TABLES!$F$2:$H$8,3)</f>
        <v>1 to 3 hrs</v>
      </c>
      <c r="Q364" s="5" t="s">
        <v>879</v>
      </c>
    </row>
    <row r="365" spans="1:17" x14ac:dyDescent="0.35">
      <c r="A365" s="39" t="s">
        <v>4</v>
      </c>
      <c r="B365" s="14">
        <v>45287</v>
      </c>
      <c r="C365" s="26" t="str">
        <f t="shared" si="35"/>
        <v>Q3-2023</v>
      </c>
      <c r="D365" s="27" t="str">
        <f t="shared" si="36"/>
        <v>2023</v>
      </c>
      <c r="E365" s="26" t="str">
        <f t="shared" si="37"/>
        <v>Q3</v>
      </c>
      <c r="F365" s="25" t="str">
        <f t="shared" si="38"/>
        <v>Dec-23</v>
      </c>
      <c r="G365" s="26" t="str">
        <f t="shared" si="39"/>
        <v>Wed</v>
      </c>
      <c r="H365" s="5" t="s">
        <v>19</v>
      </c>
      <c r="I365" s="42">
        <f>VLOOKUP(H365,TABLES!$A$2:$B$147,2,FALSE)</f>
        <v>4314</v>
      </c>
      <c r="J365" s="42" t="str">
        <f>VLOOKUP(I365,TABLES!$B$2:$C$147,2,FALSE)</f>
        <v>L Rowland &amp; Co (Retail) Ltd</v>
      </c>
      <c r="K365" s="2" t="s">
        <v>1026</v>
      </c>
      <c r="L365" s="21">
        <v>0.375</v>
      </c>
      <c r="M365" s="21">
        <v>0.75</v>
      </c>
      <c r="N365" s="26" t="str">
        <f t="shared" si="40"/>
        <v>9:00</v>
      </c>
      <c r="O365" s="26">
        <f t="shared" si="41"/>
        <v>540</v>
      </c>
      <c r="P365" s="42" t="str">
        <f>VLOOKUP(O365,TABLES!$F$2:$H$8,3)</f>
        <v>Over 7 hrs</v>
      </c>
      <c r="Q365" s="5" t="s">
        <v>870</v>
      </c>
    </row>
    <row r="366" spans="1:17" x14ac:dyDescent="0.35">
      <c r="A366" s="39" t="s">
        <v>4</v>
      </c>
      <c r="B366" s="14">
        <v>45289</v>
      </c>
      <c r="C366" s="26" t="str">
        <f t="shared" si="35"/>
        <v>Q3-2023</v>
      </c>
      <c r="D366" s="27" t="str">
        <f t="shared" si="36"/>
        <v>2023</v>
      </c>
      <c r="E366" s="26" t="str">
        <f t="shared" si="37"/>
        <v>Q3</v>
      </c>
      <c r="F366" s="25" t="str">
        <f t="shared" si="38"/>
        <v>Dec-23</v>
      </c>
      <c r="G366" s="26" t="str">
        <f t="shared" si="39"/>
        <v>Fri</v>
      </c>
      <c r="H366" s="5" t="s">
        <v>554</v>
      </c>
      <c r="I366" s="42">
        <f>VLOOKUP(H366,TABLES!$A$2:$B$147,2,FALSE)</f>
        <v>4256</v>
      </c>
      <c r="J366" s="42" t="str">
        <f>VLOOKUP(I366,TABLES!$B$2:$C$147,2,FALSE)</f>
        <v>Tesco Pharmacy Department</v>
      </c>
      <c r="K366" s="2" t="s">
        <v>1027</v>
      </c>
      <c r="L366" s="21">
        <v>0.75</v>
      </c>
      <c r="M366" s="21">
        <v>0.875</v>
      </c>
      <c r="N366" s="26" t="str">
        <f t="shared" si="40"/>
        <v>3:00</v>
      </c>
      <c r="O366" s="26">
        <f t="shared" si="41"/>
        <v>180</v>
      </c>
      <c r="P366" s="42" t="str">
        <f>VLOOKUP(O366,TABLES!$F$2:$H$8,3)</f>
        <v>3 to 5 hrs</v>
      </c>
      <c r="Q366" s="5" t="s">
        <v>870</v>
      </c>
    </row>
    <row r="367" spans="1:17" x14ac:dyDescent="0.35">
      <c r="A367" s="39" t="s">
        <v>4</v>
      </c>
      <c r="B367" s="14">
        <v>45295</v>
      </c>
      <c r="C367" s="26" t="str">
        <f t="shared" si="35"/>
        <v>Q4-2023</v>
      </c>
      <c r="D367" s="27" t="str">
        <f t="shared" si="36"/>
        <v>2024</v>
      </c>
      <c r="E367" s="26" t="str">
        <f t="shared" si="37"/>
        <v>Q4</v>
      </c>
      <c r="F367" s="25" t="str">
        <f t="shared" si="38"/>
        <v>Jan-24</v>
      </c>
      <c r="G367" s="26" t="str">
        <f t="shared" si="39"/>
        <v>Thu</v>
      </c>
      <c r="H367" s="5" t="s">
        <v>554</v>
      </c>
      <c r="I367" s="42">
        <f>VLOOKUP(H367,TABLES!$A$2:$B$147,2,FALSE)</f>
        <v>4256</v>
      </c>
      <c r="J367" s="42" t="str">
        <f>VLOOKUP(I367,TABLES!$B$2:$C$147,2,FALSE)</f>
        <v>Tesco Pharmacy Department</v>
      </c>
      <c r="K367" s="2" t="s">
        <v>1027</v>
      </c>
      <c r="L367" s="21">
        <v>0.75</v>
      </c>
      <c r="M367" s="21">
        <v>0.83333333333333337</v>
      </c>
      <c r="N367" s="26" t="str">
        <f t="shared" si="40"/>
        <v>2:00</v>
      </c>
      <c r="O367" s="26">
        <f t="shared" si="41"/>
        <v>120.00000000000006</v>
      </c>
      <c r="P367" s="42" t="str">
        <f>VLOOKUP(O367,TABLES!$F$2:$H$8,3)</f>
        <v>1 to 3 hrs</v>
      </c>
      <c r="Q367" s="5" t="s">
        <v>870</v>
      </c>
    </row>
    <row r="368" spans="1:17" x14ac:dyDescent="0.35">
      <c r="A368" s="39" t="s">
        <v>4</v>
      </c>
      <c r="B368" s="14">
        <v>45304</v>
      </c>
      <c r="C368" s="26" t="str">
        <f t="shared" si="35"/>
        <v>Q4-2023</v>
      </c>
      <c r="D368" s="27" t="str">
        <f t="shared" si="36"/>
        <v>2024</v>
      </c>
      <c r="E368" s="26" t="str">
        <f t="shared" si="37"/>
        <v>Q4</v>
      </c>
      <c r="F368" s="25" t="str">
        <f t="shared" si="38"/>
        <v>Jan-24</v>
      </c>
      <c r="G368" s="26" t="str">
        <f t="shared" si="39"/>
        <v>Sat</v>
      </c>
      <c r="H368" s="5" t="s">
        <v>27</v>
      </c>
      <c r="I368" s="42">
        <f>VLOOKUP(H368,TABLES!$A$2:$B$147,2,FALSE)</f>
        <v>4011</v>
      </c>
      <c r="J368" s="42" t="str">
        <f>VLOOKUP(I368,TABLES!$B$2:$C$147,2,FALSE)</f>
        <v>Boots the Chemists Ltd</v>
      </c>
      <c r="K368" s="2" t="s">
        <v>1026</v>
      </c>
      <c r="L368" s="21">
        <v>0.375</v>
      </c>
      <c r="M368" s="21">
        <v>0.43055555555555558</v>
      </c>
      <c r="N368" s="26" t="str">
        <f t="shared" si="40"/>
        <v>1:20</v>
      </c>
      <c r="O368" s="26">
        <f t="shared" si="41"/>
        <v>80.000000000000028</v>
      </c>
      <c r="P368" s="42" t="str">
        <f>VLOOKUP(O368,TABLES!$F$2:$H$8,3)</f>
        <v>1 to 3 hrs</v>
      </c>
      <c r="Q368" s="5" t="s">
        <v>869</v>
      </c>
    </row>
    <row r="369" spans="1:17" x14ac:dyDescent="0.35">
      <c r="A369" s="39" t="s">
        <v>4</v>
      </c>
      <c r="B369" s="14">
        <v>45304</v>
      </c>
      <c r="C369" s="26" t="str">
        <f t="shared" si="35"/>
        <v>Q4-2023</v>
      </c>
      <c r="D369" s="27" t="str">
        <f t="shared" si="36"/>
        <v>2024</v>
      </c>
      <c r="E369" s="26" t="str">
        <f t="shared" si="37"/>
        <v>Q4</v>
      </c>
      <c r="F369" s="25" t="str">
        <f t="shared" si="38"/>
        <v>Jan-24</v>
      </c>
      <c r="G369" s="26" t="str">
        <f t="shared" si="39"/>
        <v>Sat</v>
      </c>
      <c r="H369" s="5" t="s">
        <v>27</v>
      </c>
      <c r="I369" s="42">
        <f>VLOOKUP(H369,TABLES!$A$2:$B$147,2,FALSE)</f>
        <v>4011</v>
      </c>
      <c r="J369" s="42" t="str">
        <f>VLOOKUP(I369,TABLES!$B$2:$C$147,2,FALSE)</f>
        <v>Boots the Chemists Ltd</v>
      </c>
      <c r="K369" s="2" t="s">
        <v>1027</v>
      </c>
      <c r="L369" s="21">
        <v>0.70833333333333337</v>
      </c>
      <c r="M369" s="21">
        <v>0.72916666666666663</v>
      </c>
      <c r="N369" s="26" t="str">
        <f t="shared" si="40"/>
        <v>0:30</v>
      </c>
      <c r="O369" s="26">
        <f t="shared" si="41"/>
        <v>29.999999999999893</v>
      </c>
      <c r="P369" s="42" t="str">
        <f>VLOOKUP(O369,TABLES!$F$2:$H$8,3)</f>
        <v>under 30 min</v>
      </c>
      <c r="Q369" s="5" t="s">
        <v>869</v>
      </c>
    </row>
    <row r="370" spans="1:17" x14ac:dyDescent="0.35">
      <c r="A370" s="39" t="s">
        <v>4</v>
      </c>
      <c r="B370" s="14">
        <v>45306</v>
      </c>
      <c r="C370" s="26" t="str">
        <f t="shared" si="35"/>
        <v>Q4-2023</v>
      </c>
      <c r="D370" s="27" t="str">
        <f t="shared" si="36"/>
        <v>2024</v>
      </c>
      <c r="E370" s="26" t="str">
        <f t="shared" si="37"/>
        <v>Q4</v>
      </c>
      <c r="F370" s="25" t="str">
        <f t="shared" si="38"/>
        <v>Jan-24</v>
      </c>
      <c r="G370" s="26" t="str">
        <f t="shared" si="39"/>
        <v>Mon</v>
      </c>
      <c r="H370" s="5" t="s">
        <v>27</v>
      </c>
      <c r="I370" s="42">
        <f>VLOOKUP(H370,TABLES!$A$2:$B$147,2,FALSE)</f>
        <v>4011</v>
      </c>
      <c r="J370" s="42" t="str">
        <f>VLOOKUP(I370,TABLES!$B$2:$C$147,2,FALSE)</f>
        <v>Boots the Chemists Ltd</v>
      </c>
      <c r="K370" s="2" t="s">
        <v>1027</v>
      </c>
      <c r="L370" s="21">
        <v>0.64583333333333337</v>
      </c>
      <c r="M370" s="21">
        <v>0.72916666666666663</v>
      </c>
      <c r="N370" s="26" t="str">
        <f t="shared" si="40"/>
        <v>2:00</v>
      </c>
      <c r="O370" s="26">
        <f t="shared" si="41"/>
        <v>119.99999999999989</v>
      </c>
      <c r="P370" s="42" t="str">
        <f>VLOOKUP(O370,TABLES!$F$2:$H$8,3)</f>
        <v>1 to 3 hrs</v>
      </c>
      <c r="Q370" s="5" t="s">
        <v>880</v>
      </c>
    </row>
    <row r="371" spans="1:17" x14ac:dyDescent="0.35">
      <c r="A371" s="39" t="s">
        <v>4</v>
      </c>
      <c r="B371" s="14">
        <v>45306</v>
      </c>
      <c r="C371" s="26" t="str">
        <f t="shared" si="35"/>
        <v>Q4-2023</v>
      </c>
      <c r="D371" s="27" t="str">
        <f t="shared" si="36"/>
        <v>2024</v>
      </c>
      <c r="E371" s="26" t="str">
        <f t="shared" si="37"/>
        <v>Q4</v>
      </c>
      <c r="F371" s="25" t="str">
        <f t="shared" si="38"/>
        <v>Jan-24</v>
      </c>
      <c r="G371" s="26" t="str">
        <f t="shared" si="39"/>
        <v>Mon</v>
      </c>
      <c r="H371" s="5" t="s">
        <v>177</v>
      </c>
      <c r="I371" s="42">
        <f>VLOOKUP(H371,TABLES!$A$2:$B$147,2,FALSE)</f>
        <v>4056</v>
      </c>
      <c r="J371" s="42" t="str">
        <f>VLOOKUP(I371,TABLES!$B$2:$C$147,2,FALSE)</f>
        <v>W Davidson &amp; Sons Ltd</v>
      </c>
      <c r="K371" s="2" t="s">
        <v>1027</v>
      </c>
      <c r="L371" s="21">
        <v>0.64583333333333337</v>
      </c>
      <c r="M371" s="21">
        <v>0.72916666666666663</v>
      </c>
      <c r="N371" s="26" t="str">
        <f t="shared" si="40"/>
        <v>2:00</v>
      </c>
      <c r="O371" s="26">
        <f t="shared" si="41"/>
        <v>119.99999999999989</v>
      </c>
      <c r="P371" s="42" t="str">
        <f>VLOOKUP(O371,TABLES!$F$2:$H$8,3)</f>
        <v>1 to 3 hrs</v>
      </c>
      <c r="Q371" s="5" t="s">
        <v>880</v>
      </c>
    </row>
    <row r="372" spans="1:17" x14ac:dyDescent="0.35">
      <c r="A372" s="39" t="s">
        <v>4</v>
      </c>
      <c r="B372" s="14">
        <v>45307</v>
      </c>
      <c r="C372" s="26" t="str">
        <f t="shared" si="35"/>
        <v>Q4-2023</v>
      </c>
      <c r="D372" s="27" t="str">
        <f t="shared" si="36"/>
        <v>2024</v>
      </c>
      <c r="E372" s="26" t="str">
        <f t="shared" si="37"/>
        <v>Q4</v>
      </c>
      <c r="F372" s="25" t="str">
        <f t="shared" si="38"/>
        <v>Jan-24</v>
      </c>
      <c r="G372" s="26" t="str">
        <f t="shared" si="39"/>
        <v>Tue</v>
      </c>
      <c r="H372" s="5" t="s">
        <v>481</v>
      </c>
      <c r="I372" s="42">
        <f>VLOOKUP(H372,TABLES!$A$2:$B$147,2,FALSE)</f>
        <v>4168</v>
      </c>
      <c r="J372" s="42" t="str">
        <f>VLOOKUP(I372,TABLES!$B$2:$C$147,2,FALSE)</f>
        <v>Charles Michie</v>
      </c>
      <c r="K372" s="2" t="s">
        <v>1026</v>
      </c>
      <c r="L372" s="21">
        <v>0.70833333333333337</v>
      </c>
      <c r="M372" s="21">
        <v>0.75</v>
      </c>
      <c r="N372" s="26" t="str">
        <f t="shared" si="40"/>
        <v>1:00</v>
      </c>
      <c r="O372" s="26">
        <f t="shared" si="41"/>
        <v>59.999999999999943</v>
      </c>
      <c r="P372" s="42" t="str">
        <f>VLOOKUP(O372,TABLES!$F$2:$H$8,3)</f>
        <v>1 to 3 hrs</v>
      </c>
      <c r="Q372" s="5" t="s">
        <v>880</v>
      </c>
    </row>
    <row r="373" spans="1:17" x14ac:dyDescent="0.35">
      <c r="A373" s="39" t="s">
        <v>4</v>
      </c>
      <c r="B373" s="14">
        <v>45307</v>
      </c>
      <c r="C373" s="26" t="str">
        <f t="shared" si="35"/>
        <v>Q4-2023</v>
      </c>
      <c r="D373" s="27" t="str">
        <f t="shared" si="36"/>
        <v>2024</v>
      </c>
      <c r="E373" s="26" t="str">
        <f t="shared" si="37"/>
        <v>Q4</v>
      </c>
      <c r="F373" s="25" t="str">
        <f t="shared" si="38"/>
        <v>Jan-24</v>
      </c>
      <c r="G373" s="26" t="str">
        <f t="shared" si="39"/>
        <v>Tue</v>
      </c>
      <c r="H373" s="5" t="s">
        <v>362</v>
      </c>
      <c r="I373" s="42">
        <f>VLOOKUP(H373,TABLES!$A$2:$B$147,2,FALSE)</f>
        <v>4116</v>
      </c>
      <c r="J373" s="42" t="str">
        <f>VLOOKUP(I373,TABLES!$B$2:$C$147,2,FALSE)</f>
        <v>Charles Michie</v>
      </c>
      <c r="K373" s="2" t="s">
        <v>1026</v>
      </c>
      <c r="L373" s="21">
        <v>0.70833333333333337</v>
      </c>
      <c r="M373" s="21">
        <v>0.75</v>
      </c>
      <c r="N373" s="26" t="str">
        <f t="shared" si="40"/>
        <v>1:00</v>
      </c>
      <c r="O373" s="26">
        <f t="shared" si="41"/>
        <v>59.999999999999943</v>
      </c>
      <c r="P373" s="42" t="str">
        <f>VLOOKUP(O373,TABLES!$F$2:$H$8,3)</f>
        <v>1 to 3 hrs</v>
      </c>
      <c r="Q373" s="5" t="s">
        <v>880</v>
      </c>
    </row>
    <row r="374" spans="1:17" x14ac:dyDescent="0.35">
      <c r="A374" s="39" t="s">
        <v>4</v>
      </c>
      <c r="B374" s="14">
        <v>45308</v>
      </c>
      <c r="C374" s="26" t="str">
        <f t="shared" si="35"/>
        <v>Q4-2023</v>
      </c>
      <c r="D374" s="27" t="str">
        <f t="shared" si="36"/>
        <v>2024</v>
      </c>
      <c r="E374" s="26" t="str">
        <f t="shared" si="37"/>
        <v>Q4</v>
      </c>
      <c r="F374" s="25" t="str">
        <f t="shared" si="38"/>
        <v>Jan-24</v>
      </c>
      <c r="G374" s="26" t="str">
        <f t="shared" si="39"/>
        <v>Wed</v>
      </c>
      <c r="H374" s="5" t="s">
        <v>374</v>
      </c>
      <c r="I374" s="42">
        <f>VLOOKUP(H374,TABLES!$A$2:$B$147,2,FALSE)</f>
        <v>4119</v>
      </c>
      <c r="J374" s="42" t="str">
        <f>VLOOKUP(I374,TABLES!$B$2:$C$147,2,FALSE)</f>
        <v>Mount Street (Aberdeen) Ltd</v>
      </c>
      <c r="K374" s="2" t="s">
        <v>1027</v>
      </c>
      <c r="L374" s="21">
        <v>0.60416666666666663</v>
      </c>
      <c r="M374" s="21">
        <v>0.75</v>
      </c>
      <c r="N374" s="26" t="str">
        <f t="shared" si="40"/>
        <v>3:30</v>
      </c>
      <c r="O374" s="26">
        <f t="shared" si="41"/>
        <v>210.00000000000006</v>
      </c>
      <c r="P374" s="42" t="str">
        <f>VLOOKUP(O374,TABLES!$F$2:$H$8,3)</f>
        <v>3 to 5 hrs</v>
      </c>
      <c r="Q374" s="5" t="s">
        <v>879</v>
      </c>
    </row>
    <row r="375" spans="1:17" x14ac:dyDescent="0.35">
      <c r="A375" s="39" t="s">
        <v>4</v>
      </c>
      <c r="B375" s="14">
        <v>45308</v>
      </c>
      <c r="C375" s="26" t="str">
        <f t="shared" si="35"/>
        <v>Q4-2023</v>
      </c>
      <c r="D375" s="27" t="str">
        <f t="shared" si="36"/>
        <v>2024</v>
      </c>
      <c r="E375" s="26" t="str">
        <f t="shared" si="37"/>
        <v>Q4</v>
      </c>
      <c r="F375" s="25" t="str">
        <f t="shared" si="38"/>
        <v>Jan-24</v>
      </c>
      <c r="G375" s="26" t="str">
        <f t="shared" si="39"/>
        <v>Wed</v>
      </c>
      <c r="H375" s="5" t="s">
        <v>19</v>
      </c>
      <c r="I375" s="42">
        <f>VLOOKUP(H375,TABLES!$A$2:$B$147,2,FALSE)</f>
        <v>4314</v>
      </c>
      <c r="J375" s="42" t="str">
        <f>VLOOKUP(I375,TABLES!$B$2:$C$147,2,FALSE)</f>
        <v>L Rowland &amp; Co (Retail) Ltd</v>
      </c>
      <c r="K375" s="2" t="s">
        <v>1026</v>
      </c>
      <c r="L375" s="21">
        <v>0.72916666666666663</v>
      </c>
      <c r="M375" s="21">
        <v>0.75</v>
      </c>
      <c r="N375" s="26" t="str">
        <f t="shared" si="40"/>
        <v>0:30</v>
      </c>
      <c r="O375" s="26">
        <f t="shared" si="41"/>
        <v>30.000000000000053</v>
      </c>
      <c r="P375" s="42" t="str">
        <f>VLOOKUP(O375,TABLES!$F$2:$H$8,3)</f>
        <v>1 to 3 hrs</v>
      </c>
      <c r="Q375" s="5" t="s">
        <v>880</v>
      </c>
    </row>
    <row r="376" spans="1:17" x14ac:dyDescent="0.35">
      <c r="A376" s="39" t="s">
        <v>4</v>
      </c>
      <c r="B376" s="14">
        <v>45309</v>
      </c>
      <c r="C376" s="26" t="str">
        <f t="shared" si="35"/>
        <v>Q4-2023</v>
      </c>
      <c r="D376" s="27" t="str">
        <f t="shared" si="36"/>
        <v>2024</v>
      </c>
      <c r="E376" s="26" t="str">
        <f t="shared" si="37"/>
        <v>Q4</v>
      </c>
      <c r="F376" s="25" t="str">
        <f t="shared" si="38"/>
        <v>Jan-24</v>
      </c>
      <c r="G376" s="26" t="str">
        <f t="shared" si="39"/>
        <v>Thu</v>
      </c>
      <c r="H376" s="5" t="s">
        <v>19</v>
      </c>
      <c r="I376" s="42">
        <f>VLOOKUP(H376,TABLES!$A$2:$B$147,2,FALSE)</f>
        <v>4314</v>
      </c>
      <c r="J376" s="42" t="str">
        <f>VLOOKUP(I376,TABLES!$B$2:$C$147,2,FALSE)</f>
        <v>L Rowland &amp; Co (Retail) Ltd</v>
      </c>
      <c r="K376" s="2" t="s">
        <v>1026</v>
      </c>
      <c r="L376" s="21">
        <v>0.70833333333333337</v>
      </c>
      <c r="M376" s="21">
        <v>0.75</v>
      </c>
      <c r="N376" s="26" t="str">
        <f t="shared" si="40"/>
        <v>1:00</v>
      </c>
      <c r="O376" s="26">
        <f t="shared" si="41"/>
        <v>59.999999999999943</v>
      </c>
      <c r="P376" s="42" t="str">
        <f>VLOOKUP(O376,TABLES!$F$2:$H$8,3)</f>
        <v>1 to 3 hrs</v>
      </c>
      <c r="Q376" s="5" t="s">
        <v>880</v>
      </c>
    </row>
    <row r="377" spans="1:17" x14ac:dyDescent="0.35">
      <c r="A377" s="39" t="s">
        <v>4</v>
      </c>
      <c r="B377" s="14">
        <v>45318</v>
      </c>
      <c r="C377" s="26" t="str">
        <f t="shared" si="35"/>
        <v>Q4-2023</v>
      </c>
      <c r="D377" s="27" t="str">
        <f t="shared" si="36"/>
        <v>2024</v>
      </c>
      <c r="E377" s="26" t="str">
        <f t="shared" si="37"/>
        <v>Q4</v>
      </c>
      <c r="F377" s="25" t="str">
        <f t="shared" si="38"/>
        <v>Jan-24</v>
      </c>
      <c r="G377" s="26" t="str">
        <f t="shared" si="39"/>
        <v>Sat</v>
      </c>
      <c r="H377" s="5" t="s">
        <v>554</v>
      </c>
      <c r="I377" s="42">
        <f>VLOOKUP(H377,TABLES!$A$2:$B$147,2,FALSE)</f>
        <v>4256</v>
      </c>
      <c r="J377" s="42" t="str">
        <f>VLOOKUP(I377,TABLES!$B$2:$C$147,2,FALSE)</f>
        <v>Tesco Pharmacy Department</v>
      </c>
      <c r="K377" s="2" t="s">
        <v>1027</v>
      </c>
      <c r="L377" s="21">
        <v>0.70833333333333337</v>
      </c>
      <c r="M377" s="21">
        <v>0.83333333333333337</v>
      </c>
      <c r="N377" s="26" t="str">
        <f t="shared" si="40"/>
        <v>3:00</v>
      </c>
      <c r="O377" s="26">
        <f t="shared" si="41"/>
        <v>180</v>
      </c>
      <c r="P377" s="42" t="str">
        <f>VLOOKUP(O377,TABLES!$F$2:$H$8,3)</f>
        <v>3 to 5 hrs</v>
      </c>
      <c r="Q377" s="5" t="s">
        <v>870</v>
      </c>
    </row>
    <row r="378" spans="1:17" x14ac:dyDescent="0.35">
      <c r="A378" s="39" t="s">
        <v>4</v>
      </c>
      <c r="B378" s="14">
        <v>45321</v>
      </c>
      <c r="C378" s="26" t="str">
        <f t="shared" si="35"/>
        <v>Q4-2023</v>
      </c>
      <c r="D378" s="27" t="str">
        <f t="shared" si="36"/>
        <v>2024</v>
      </c>
      <c r="E378" s="26" t="str">
        <f t="shared" si="37"/>
        <v>Q4</v>
      </c>
      <c r="F378" s="25" t="str">
        <f t="shared" si="38"/>
        <v>Jan-24</v>
      </c>
      <c r="G378" s="26" t="str">
        <f t="shared" si="39"/>
        <v>Tue</v>
      </c>
      <c r="H378" s="5" t="s">
        <v>773</v>
      </c>
      <c r="I378" s="42">
        <f>VLOOKUP(H378,TABLES!$A$2:$B$147,2,FALSE)</f>
        <v>4335</v>
      </c>
      <c r="J378" s="42" t="str">
        <f>VLOOKUP(I378,TABLES!$B$2:$C$147,2,FALSE)</f>
        <v>Steven F Webster Ltd</v>
      </c>
      <c r="K378" s="2" t="s">
        <v>1027</v>
      </c>
      <c r="L378" s="21">
        <v>0.375</v>
      </c>
      <c r="M378" s="21">
        <v>0.5</v>
      </c>
      <c r="N378" s="26" t="str">
        <f t="shared" si="40"/>
        <v>3:00</v>
      </c>
      <c r="O378" s="26">
        <f t="shared" si="41"/>
        <v>180</v>
      </c>
      <c r="P378" s="42" t="str">
        <f>VLOOKUP(O378,TABLES!$F$2:$H$8,3)</f>
        <v>3 to 5 hrs</v>
      </c>
      <c r="Q378" s="5" t="s">
        <v>870</v>
      </c>
    </row>
    <row r="379" spans="1:17" x14ac:dyDescent="0.35">
      <c r="A379" s="39" t="s">
        <v>4</v>
      </c>
      <c r="B379" s="14">
        <v>45324</v>
      </c>
      <c r="C379" s="26" t="str">
        <f t="shared" si="35"/>
        <v>Q4-2023</v>
      </c>
      <c r="D379" s="27" t="str">
        <f t="shared" si="36"/>
        <v>2024</v>
      </c>
      <c r="E379" s="26" t="str">
        <f t="shared" si="37"/>
        <v>Q4</v>
      </c>
      <c r="F379" s="25" t="str">
        <f t="shared" si="38"/>
        <v>Feb-24</v>
      </c>
      <c r="G379" s="26" t="str">
        <f t="shared" si="39"/>
        <v>Fri</v>
      </c>
      <c r="H379" s="5" t="s">
        <v>554</v>
      </c>
      <c r="I379" s="42">
        <f>VLOOKUP(H379,TABLES!$A$2:$B$147,2,FALSE)</f>
        <v>4256</v>
      </c>
      <c r="J379" s="42" t="str">
        <f>VLOOKUP(I379,TABLES!$B$2:$C$147,2,FALSE)</f>
        <v>Tesco Pharmacy Department</v>
      </c>
      <c r="K379" s="2" t="s">
        <v>1027</v>
      </c>
      <c r="L379" s="21">
        <v>0.70833333333333337</v>
      </c>
      <c r="M379" s="21">
        <v>0.83333333333333337</v>
      </c>
      <c r="N379" s="26" t="str">
        <f t="shared" si="40"/>
        <v>3:00</v>
      </c>
      <c r="O379" s="26">
        <f t="shared" si="41"/>
        <v>180</v>
      </c>
      <c r="P379" s="42" t="str">
        <f>VLOOKUP(O379,TABLES!$F$2:$H$8,3)</f>
        <v>3 to 5 hrs</v>
      </c>
      <c r="Q379" s="5" t="s">
        <v>870</v>
      </c>
    </row>
    <row r="380" spans="1:17" x14ac:dyDescent="0.35">
      <c r="A380" s="39" t="s">
        <v>4</v>
      </c>
      <c r="B380" s="14">
        <v>45346</v>
      </c>
      <c r="C380" s="26" t="str">
        <f t="shared" si="35"/>
        <v>Q4-2023</v>
      </c>
      <c r="D380" s="27" t="str">
        <f t="shared" si="36"/>
        <v>2024</v>
      </c>
      <c r="E380" s="26" t="str">
        <f t="shared" si="37"/>
        <v>Q4</v>
      </c>
      <c r="F380" s="25" t="str">
        <f t="shared" si="38"/>
        <v>Feb-24</v>
      </c>
      <c r="G380" s="26" t="str">
        <f t="shared" si="39"/>
        <v>Sat</v>
      </c>
      <c r="H380" s="5" t="s">
        <v>554</v>
      </c>
      <c r="I380" s="42">
        <f>VLOOKUP(H380,TABLES!$A$2:$B$147,2,FALSE)</f>
        <v>4256</v>
      </c>
      <c r="J380" s="42" t="str">
        <f>VLOOKUP(I380,TABLES!$B$2:$C$147,2,FALSE)</f>
        <v>Tesco Pharmacy Department</v>
      </c>
      <c r="K380" s="2" t="s">
        <v>1027</v>
      </c>
      <c r="L380" s="21">
        <v>0.70833333333333337</v>
      </c>
      <c r="M380" s="21">
        <v>0.83333333333333337</v>
      </c>
      <c r="N380" s="26" t="str">
        <f t="shared" si="40"/>
        <v>3:00</v>
      </c>
      <c r="O380" s="26">
        <f t="shared" si="41"/>
        <v>180</v>
      </c>
      <c r="P380" s="42" t="str">
        <f>VLOOKUP(O380,TABLES!$F$2:$H$8,3)</f>
        <v>3 to 5 hrs</v>
      </c>
      <c r="Q380" s="5" t="s">
        <v>870</v>
      </c>
    </row>
    <row r="381" spans="1:17" x14ac:dyDescent="0.35">
      <c r="A381" s="39" t="s">
        <v>4</v>
      </c>
      <c r="B381" s="14">
        <v>45347</v>
      </c>
      <c r="C381" s="26" t="str">
        <f t="shared" si="35"/>
        <v>Q4-2023</v>
      </c>
      <c r="D381" s="27" t="str">
        <f t="shared" si="36"/>
        <v>2024</v>
      </c>
      <c r="E381" s="26" t="str">
        <f t="shared" si="37"/>
        <v>Q4</v>
      </c>
      <c r="F381" s="25" t="str">
        <f t="shared" si="38"/>
        <v>Feb-24</v>
      </c>
      <c r="G381" s="26" t="str">
        <f t="shared" si="39"/>
        <v>Sun</v>
      </c>
      <c r="H381" s="5" t="s">
        <v>554</v>
      </c>
      <c r="I381" s="42">
        <f>VLOOKUP(H381,TABLES!$A$2:$B$147,2,FALSE)</f>
        <v>4256</v>
      </c>
      <c r="J381" s="42" t="str">
        <f>VLOOKUP(I381,TABLES!$B$2:$C$147,2,FALSE)</f>
        <v>Tesco Pharmacy Department</v>
      </c>
      <c r="K381" s="2" t="s">
        <v>1027</v>
      </c>
      <c r="L381" s="21">
        <v>0.41666666666666669</v>
      </c>
      <c r="M381" s="21">
        <v>0.75</v>
      </c>
      <c r="N381" s="26" t="str">
        <f t="shared" si="40"/>
        <v>8:00</v>
      </c>
      <c r="O381" s="26">
        <f t="shared" si="41"/>
        <v>480</v>
      </c>
      <c r="P381" s="42" t="str">
        <f>VLOOKUP(O381,TABLES!$F$2:$H$8,3)</f>
        <v>Over 7 hrs</v>
      </c>
      <c r="Q381" s="5" t="s">
        <v>870</v>
      </c>
    </row>
    <row r="382" spans="1:17" x14ac:dyDescent="0.35">
      <c r="A382" s="39" t="s">
        <v>4</v>
      </c>
      <c r="B382" s="14">
        <v>45351</v>
      </c>
      <c r="C382" s="26" t="str">
        <f t="shared" si="35"/>
        <v>Q4-2023</v>
      </c>
      <c r="D382" s="27" t="str">
        <f t="shared" si="36"/>
        <v>2024</v>
      </c>
      <c r="E382" s="26" t="str">
        <f t="shared" si="37"/>
        <v>Q4</v>
      </c>
      <c r="F382" s="25" t="str">
        <f t="shared" si="38"/>
        <v>Feb-24</v>
      </c>
      <c r="G382" s="26" t="str">
        <f t="shared" si="39"/>
        <v>Thu</v>
      </c>
      <c r="H382" s="5" t="s">
        <v>24</v>
      </c>
      <c r="I382" s="42">
        <f>VLOOKUP(H382,TABLES!$A$2:$B$147,2,FALSE)</f>
        <v>4214</v>
      </c>
      <c r="J382" s="42" t="str">
        <f>VLOOKUP(I382,TABLES!$B$2:$C$147,2,FALSE)</f>
        <v>John Ross (Chemists) Limited</v>
      </c>
      <c r="K382" s="2" t="s">
        <v>1026</v>
      </c>
      <c r="L382" s="21">
        <v>0.375</v>
      </c>
      <c r="M382" s="21">
        <v>0.47916666666666669</v>
      </c>
      <c r="N382" s="26" t="str">
        <f t="shared" si="40"/>
        <v>2:30</v>
      </c>
      <c r="O382" s="26">
        <f t="shared" si="41"/>
        <v>150.00000000000003</v>
      </c>
      <c r="P382" s="42" t="str">
        <f>VLOOKUP(O382,TABLES!$F$2:$H$8,3)</f>
        <v>1 to 3 hrs</v>
      </c>
      <c r="Q382" s="5" t="s">
        <v>880</v>
      </c>
    </row>
    <row r="383" spans="1:17" x14ac:dyDescent="0.35">
      <c r="A383" s="39" t="s">
        <v>4</v>
      </c>
      <c r="B383" s="14">
        <v>45352</v>
      </c>
      <c r="C383" s="26" t="str">
        <f t="shared" si="35"/>
        <v>Q4-2023</v>
      </c>
      <c r="D383" s="27" t="str">
        <f t="shared" si="36"/>
        <v>2024</v>
      </c>
      <c r="E383" s="26" t="str">
        <f t="shared" si="37"/>
        <v>Q4</v>
      </c>
      <c r="F383" s="25" t="str">
        <f t="shared" si="38"/>
        <v>Mar-24</v>
      </c>
      <c r="G383" s="26" t="str">
        <f t="shared" si="39"/>
        <v>Fri</v>
      </c>
      <c r="H383" s="5" t="s">
        <v>18</v>
      </c>
      <c r="I383" s="42">
        <f>VLOOKUP(H383,TABLES!$A$2:$B$147,2,FALSE)</f>
        <v>4316</v>
      </c>
      <c r="J383" s="42" t="str">
        <f>VLOOKUP(I383,TABLES!$B$2:$C$147,2,FALSE)</f>
        <v>L Rowland &amp; Co (Retail) Ltd</v>
      </c>
      <c r="K383" s="2" t="s">
        <v>1027</v>
      </c>
      <c r="L383" s="21">
        <v>0.54166666666666663</v>
      </c>
      <c r="M383" s="21">
        <v>0.75</v>
      </c>
      <c r="N383" s="26" t="str">
        <f t="shared" si="40"/>
        <v>5:00</v>
      </c>
      <c r="O383" s="26">
        <f t="shared" si="41"/>
        <v>300.00000000000006</v>
      </c>
      <c r="P383" s="42" t="str">
        <f>VLOOKUP(O383,TABLES!$F$2:$H$8,3)</f>
        <v>5 to 7 hrs</v>
      </c>
      <c r="Q383" s="5" t="s">
        <v>870</v>
      </c>
    </row>
    <row r="384" spans="1:17" x14ac:dyDescent="0.35">
      <c r="A384" s="39" t="s">
        <v>4</v>
      </c>
      <c r="B384" s="14">
        <v>45373</v>
      </c>
      <c r="C384" s="26" t="str">
        <f t="shared" si="35"/>
        <v>Q4-2023</v>
      </c>
      <c r="D384" s="27" t="str">
        <f t="shared" si="36"/>
        <v>2024</v>
      </c>
      <c r="E384" s="26" t="str">
        <f t="shared" si="37"/>
        <v>Q4</v>
      </c>
      <c r="F384" s="25" t="str">
        <f t="shared" si="38"/>
        <v>Mar-24</v>
      </c>
      <c r="G384" s="26" t="str">
        <f t="shared" si="39"/>
        <v>Fri</v>
      </c>
      <c r="H384" s="5" t="s">
        <v>491</v>
      </c>
      <c r="I384" s="42">
        <f>VLOOKUP(H384,TABLES!$A$2:$B$147,2,FALSE)</f>
        <v>4173</v>
      </c>
      <c r="J384" s="42" t="str">
        <f>VLOOKUP(I384,TABLES!$B$2:$C$147,2,FALSE)</f>
        <v>Asda Stores Ltd</v>
      </c>
      <c r="K384" s="2" t="s">
        <v>1027</v>
      </c>
      <c r="L384" s="21">
        <v>0.58333333333333337</v>
      </c>
      <c r="M384" s="21">
        <v>0.70833333333333337</v>
      </c>
      <c r="N384" s="26" t="str">
        <f t="shared" si="40"/>
        <v>3:00</v>
      </c>
      <c r="O384" s="26">
        <f t="shared" si="41"/>
        <v>180</v>
      </c>
      <c r="P384" s="42" t="str">
        <f>VLOOKUP(O384,TABLES!$F$2:$H$8,3)</f>
        <v>3 to 5 hrs</v>
      </c>
      <c r="Q384" s="5" t="s">
        <v>870</v>
      </c>
    </row>
    <row r="385" spans="1:17" x14ac:dyDescent="0.35">
      <c r="A385" s="39" t="s">
        <v>4</v>
      </c>
      <c r="B385" s="14">
        <v>45381</v>
      </c>
      <c r="C385" s="26" t="str">
        <f t="shared" si="35"/>
        <v>Q4-2023</v>
      </c>
      <c r="D385" s="27" t="str">
        <f t="shared" si="36"/>
        <v>2024</v>
      </c>
      <c r="E385" s="26" t="str">
        <f t="shared" si="37"/>
        <v>Q4</v>
      </c>
      <c r="F385" s="25" t="str">
        <f t="shared" si="38"/>
        <v>Mar-24</v>
      </c>
      <c r="G385" s="26" t="str">
        <f t="shared" si="39"/>
        <v>Sat</v>
      </c>
      <c r="H385" s="5" t="s">
        <v>37</v>
      </c>
      <c r="I385" s="42">
        <f>VLOOKUP(H385,[2]TABLES!$A$2:$B$151,2,FALSE)</f>
        <v>4288</v>
      </c>
      <c r="J385" s="42" t="str">
        <f>VLOOKUP(I385,[2]TABLES!$B$2:$C$151,2,FALSE)</f>
        <v>Asda Stores Ltd</v>
      </c>
      <c r="K385" s="2" t="s">
        <v>1027</v>
      </c>
      <c r="L385" s="21">
        <v>0.75</v>
      </c>
      <c r="M385" s="21">
        <v>0.83333333333333337</v>
      </c>
      <c r="N385" s="26" t="str">
        <f t="shared" si="40"/>
        <v>2:00</v>
      </c>
      <c r="O385" s="26">
        <f t="shared" si="41"/>
        <v>120.00000000000006</v>
      </c>
      <c r="P385" s="42" t="str">
        <f>VLOOKUP(O385,[2]TABLES!$F$2:$H$8,3)</f>
        <v>1 to 3 hrs</v>
      </c>
      <c r="Q385" s="5" t="s">
        <v>870</v>
      </c>
    </row>
    <row r="386" spans="1:17" x14ac:dyDescent="0.35">
      <c r="A386" s="39" t="s">
        <v>4</v>
      </c>
      <c r="B386" s="14">
        <v>45382</v>
      </c>
      <c r="C386" s="26" t="str">
        <f t="shared" ref="C386:C447" si="42">"Q"&amp;CHOOSE(MONTH(B386),4,4,4,1,1,1,2,2,2,3,3,3)&amp;"-"&amp;IF(MONTH(B386)&lt;4,0,1)+YEAR(B386)-1</f>
        <v>Q4-2023</v>
      </c>
      <c r="D386" s="27" t="str">
        <f t="shared" ref="D386:D447" si="43">TEXT(B386,"yyyy")</f>
        <v>2024</v>
      </c>
      <c r="E386" s="26" t="str">
        <f t="shared" ref="E386:E447" si="44">"Q"&amp;CHOOSE(MONTH(B386),4,4,4,1,1,1,2,2,2,3,3,3)</f>
        <v>Q4</v>
      </c>
      <c r="F386" s="25" t="str">
        <f t="shared" ref="F386:F447" si="45">TEXT(B386,"mmm-yy")</f>
        <v>Mar-24</v>
      </c>
      <c r="G386" s="26" t="str">
        <f t="shared" ref="G386:G447" si="46">TEXT(B386,"ddd")</f>
        <v>Sun</v>
      </c>
      <c r="H386" s="5" t="s">
        <v>491</v>
      </c>
      <c r="I386" s="42">
        <f>VLOOKUP(H386,[2]TABLES!$A$2:$B$151,2,FALSE)</f>
        <v>4173</v>
      </c>
      <c r="J386" s="42" t="str">
        <f>VLOOKUP(I386,[2]TABLES!$B$2:$C$151,2,FALSE)</f>
        <v>Asda Stores Ltd</v>
      </c>
      <c r="K386" s="2" t="s">
        <v>1027</v>
      </c>
      <c r="L386" s="21">
        <v>0.375</v>
      </c>
      <c r="M386" s="21">
        <v>0.75</v>
      </c>
      <c r="N386" s="26" t="str">
        <f t="shared" ref="N386:N447" si="47">TEXT(M386-L386,"H:MM")</f>
        <v>9:00</v>
      </c>
      <c r="O386" s="26">
        <f t="shared" ref="O386:O447" si="48">(M386-L386)*1440</f>
        <v>540</v>
      </c>
      <c r="P386" s="42" t="str">
        <f>VLOOKUP(O386,[2]TABLES!$F$2:$H$8,3)</f>
        <v>Over 7 hrs</v>
      </c>
      <c r="Q386" s="5" t="s">
        <v>870</v>
      </c>
    </row>
    <row r="387" spans="1:17" x14ac:dyDescent="0.35">
      <c r="A387" s="39" t="s">
        <v>4</v>
      </c>
      <c r="B387" s="14">
        <v>45384</v>
      </c>
      <c r="C387" s="26" t="str">
        <f t="shared" si="42"/>
        <v>Q1-2024</v>
      </c>
      <c r="D387" s="27" t="str">
        <f t="shared" si="43"/>
        <v>2024</v>
      </c>
      <c r="E387" s="26" t="str">
        <f t="shared" si="44"/>
        <v>Q1</v>
      </c>
      <c r="F387" s="25" t="str">
        <f t="shared" si="45"/>
        <v>Apr-24</v>
      </c>
      <c r="G387" s="26" t="str">
        <f t="shared" si="46"/>
        <v>Tue</v>
      </c>
      <c r="H387" s="5" t="s">
        <v>491</v>
      </c>
      <c r="I387" s="42">
        <f>VLOOKUP(H387,[2]TABLES!$A$2:$B$151,2,FALSE)</f>
        <v>4173</v>
      </c>
      <c r="J387" s="42" t="str">
        <f>VLOOKUP(I387,[2]TABLES!$B$2:$C$151,2,FALSE)</f>
        <v>Asda Stores Ltd</v>
      </c>
      <c r="K387" s="2" t="s">
        <v>1027</v>
      </c>
      <c r="L387" s="21">
        <v>0.75</v>
      </c>
      <c r="M387" s="21">
        <v>0.875</v>
      </c>
      <c r="N387" s="26" t="str">
        <f t="shared" si="47"/>
        <v>3:00</v>
      </c>
      <c r="O387" s="26">
        <f t="shared" si="48"/>
        <v>180</v>
      </c>
      <c r="P387" s="42" t="str">
        <f>VLOOKUP(O387,[2]TABLES!$F$2:$H$8,3)</f>
        <v>3 to 5 hrs</v>
      </c>
      <c r="Q387" s="5" t="s">
        <v>870</v>
      </c>
    </row>
    <row r="388" spans="1:17" x14ac:dyDescent="0.35">
      <c r="A388" s="39" t="s">
        <v>4</v>
      </c>
      <c r="B388" s="14">
        <v>45386</v>
      </c>
      <c r="C388" s="26" t="str">
        <f t="shared" si="42"/>
        <v>Q1-2024</v>
      </c>
      <c r="D388" s="27" t="str">
        <f t="shared" si="43"/>
        <v>2024</v>
      </c>
      <c r="E388" s="26" t="str">
        <f t="shared" si="44"/>
        <v>Q1</v>
      </c>
      <c r="F388" s="25" t="str">
        <f t="shared" si="45"/>
        <v>Apr-24</v>
      </c>
      <c r="G388" s="26" t="str">
        <f t="shared" si="46"/>
        <v>Thu</v>
      </c>
      <c r="H388" s="5" t="s">
        <v>698</v>
      </c>
      <c r="I388" s="42">
        <f>VLOOKUP(H388,[2]TABLES!$A$2:$B$151,2,FALSE)</f>
        <v>4320</v>
      </c>
      <c r="J388" s="42" t="str">
        <f>VLOOKUP(I388,[2]TABLES!$B$2:$C$151,2,FALSE)</f>
        <v>L Rowland &amp; Co (Retail) Ltd</v>
      </c>
      <c r="K388" s="2" t="s">
        <v>1026</v>
      </c>
      <c r="L388" s="21">
        <v>0.36458333333333331</v>
      </c>
      <c r="M388" s="21">
        <v>0.54166666666666663</v>
      </c>
      <c r="N388" s="26" t="str">
        <f t="shared" si="47"/>
        <v>4:15</v>
      </c>
      <c r="O388" s="26">
        <f t="shared" si="48"/>
        <v>254.99999999999997</v>
      </c>
      <c r="P388" s="42" t="str">
        <f>VLOOKUP(O388,[2]TABLES!$F$2:$H$8,3)</f>
        <v>3 to 5 hrs</v>
      </c>
      <c r="Q388" s="5" t="s">
        <v>870</v>
      </c>
    </row>
    <row r="389" spans="1:17" x14ac:dyDescent="0.35">
      <c r="A389" s="39" t="s">
        <v>4</v>
      </c>
      <c r="B389" s="14">
        <v>45388</v>
      </c>
      <c r="C389" s="26" t="str">
        <f t="shared" si="42"/>
        <v>Q1-2024</v>
      </c>
      <c r="D389" s="27" t="str">
        <f t="shared" si="43"/>
        <v>2024</v>
      </c>
      <c r="E389" s="26" t="str">
        <f t="shared" si="44"/>
        <v>Q1</v>
      </c>
      <c r="F389" s="25" t="str">
        <f t="shared" si="45"/>
        <v>Apr-24</v>
      </c>
      <c r="G389" s="26" t="str">
        <f t="shared" si="46"/>
        <v>Sat</v>
      </c>
      <c r="H389" s="5" t="s">
        <v>491</v>
      </c>
      <c r="I389" s="42">
        <f>VLOOKUP(H389,[2]TABLES!$A$2:$B$151,2,FALSE)</f>
        <v>4173</v>
      </c>
      <c r="J389" s="42" t="str">
        <f>VLOOKUP(I389,[2]TABLES!$B$2:$C$151,2,FALSE)</f>
        <v>Asda Stores Ltd</v>
      </c>
      <c r="K389" s="2" t="s">
        <v>1027</v>
      </c>
      <c r="L389" s="21">
        <v>0.375</v>
      </c>
      <c r="M389" s="21">
        <v>0.83333333333333337</v>
      </c>
      <c r="N389" s="26" t="str">
        <f t="shared" si="47"/>
        <v>11:00</v>
      </c>
      <c r="O389" s="26">
        <f t="shared" si="48"/>
        <v>660</v>
      </c>
      <c r="P389" s="42" t="str">
        <f>VLOOKUP(O389,[2]TABLES!$F$2:$H$8,3)</f>
        <v>Over 7 hrs</v>
      </c>
      <c r="Q389" s="5" t="s">
        <v>870</v>
      </c>
    </row>
    <row r="390" spans="1:17" x14ac:dyDescent="0.35">
      <c r="A390" s="39" t="s">
        <v>4</v>
      </c>
      <c r="B390" s="14">
        <v>45389</v>
      </c>
      <c r="C390" s="26" t="str">
        <f t="shared" si="42"/>
        <v>Q1-2024</v>
      </c>
      <c r="D390" s="27" t="str">
        <f t="shared" si="43"/>
        <v>2024</v>
      </c>
      <c r="E390" s="26" t="str">
        <f t="shared" si="44"/>
        <v>Q1</v>
      </c>
      <c r="F390" s="25" t="str">
        <f t="shared" si="45"/>
        <v>Apr-24</v>
      </c>
      <c r="G390" s="26" t="str">
        <f t="shared" si="46"/>
        <v>Sun</v>
      </c>
      <c r="H390" s="5" t="s">
        <v>491</v>
      </c>
      <c r="I390" s="42">
        <f>VLOOKUP(H390,[2]TABLES!$A$2:$B$151,2,FALSE)</f>
        <v>4173</v>
      </c>
      <c r="J390" s="42" t="str">
        <f>VLOOKUP(I390,[2]TABLES!$B$2:$C$151,2,FALSE)</f>
        <v>Asda Stores Ltd</v>
      </c>
      <c r="K390" s="2" t="s">
        <v>1027</v>
      </c>
      <c r="L390" s="21">
        <v>0.375</v>
      </c>
      <c r="M390" s="21">
        <v>0.75</v>
      </c>
      <c r="N390" s="26" t="str">
        <f t="shared" si="47"/>
        <v>9:00</v>
      </c>
      <c r="O390" s="26">
        <f t="shared" si="48"/>
        <v>540</v>
      </c>
      <c r="P390" s="42" t="str">
        <f>VLOOKUP(O390,[2]TABLES!$F$2:$H$8,3)</f>
        <v>Over 7 hrs</v>
      </c>
      <c r="Q390" s="5" t="s">
        <v>870</v>
      </c>
    </row>
    <row r="391" spans="1:17" x14ac:dyDescent="0.35">
      <c r="A391" s="39" t="s">
        <v>4</v>
      </c>
      <c r="B391" s="14">
        <v>45389</v>
      </c>
      <c r="C391" s="26" t="str">
        <f t="shared" si="42"/>
        <v>Q1-2024</v>
      </c>
      <c r="D391" s="27" t="str">
        <f t="shared" si="43"/>
        <v>2024</v>
      </c>
      <c r="E391" s="26" t="str">
        <f t="shared" si="44"/>
        <v>Q1</v>
      </c>
      <c r="F391" s="25" t="str">
        <f t="shared" si="45"/>
        <v>Apr-24</v>
      </c>
      <c r="G391" s="26" t="str">
        <f t="shared" si="46"/>
        <v>Sun</v>
      </c>
      <c r="H391" s="5" t="s">
        <v>554</v>
      </c>
      <c r="I391" s="42">
        <f>VLOOKUP(H391,[2]TABLES!$A$2:$B$151,2,FALSE)</f>
        <v>4256</v>
      </c>
      <c r="J391" s="42" t="str">
        <f>VLOOKUP(I391,[2]TABLES!$B$2:$C$151,2,FALSE)</f>
        <v>Tesco Pharmacy Department</v>
      </c>
      <c r="K391" s="2" t="s">
        <v>1027</v>
      </c>
      <c r="L391" s="21">
        <v>0.41666666666666669</v>
      </c>
      <c r="M391" s="21">
        <v>0.75</v>
      </c>
      <c r="N391" s="26" t="str">
        <f t="shared" si="47"/>
        <v>8:00</v>
      </c>
      <c r="O391" s="26">
        <f t="shared" si="48"/>
        <v>480</v>
      </c>
      <c r="P391" s="42" t="str">
        <f>VLOOKUP(O391,[2]TABLES!$F$2:$H$8,3)</f>
        <v>Over 7 hrs</v>
      </c>
      <c r="Q391" s="5" t="s">
        <v>870</v>
      </c>
    </row>
    <row r="392" spans="1:17" x14ac:dyDescent="0.35">
      <c r="A392" s="39" t="s">
        <v>4</v>
      </c>
      <c r="B392" s="14">
        <v>45395</v>
      </c>
      <c r="C392" s="26" t="str">
        <f t="shared" si="42"/>
        <v>Q1-2024</v>
      </c>
      <c r="D392" s="27" t="str">
        <f t="shared" si="43"/>
        <v>2024</v>
      </c>
      <c r="E392" s="26" t="str">
        <f t="shared" si="44"/>
        <v>Q1</v>
      </c>
      <c r="F392" s="25" t="str">
        <f t="shared" si="45"/>
        <v>Apr-24</v>
      </c>
      <c r="G392" s="26" t="str">
        <f t="shared" si="46"/>
        <v>Sat</v>
      </c>
      <c r="H392" s="5" t="s">
        <v>19</v>
      </c>
      <c r="I392" s="42">
        <f>VLOOKUP(H392,TABLES!$A$2:$B$147,2,FALSE)</f>
        <v>4314</v>
      </c>
      <c r="J392" s="42" t="str">
        <f>VLOOKUP(I392,TABLES!$B$2:$C$147,2,FALSE)</f>
        <v>L Rowland &amp; Co (Retail) Ltd</v>
      </c>
      <c r="K392" s="2" t="s">
        <v>1026</v>
      </c>
      <c r="L392" s="21">
        <v>0.375</v>
      </c>
      <c r="M392" s="21">
        <v>0.54166666666666663</v>
      </c>
      <c r="N392" s="26" t="str">
        <f t="shared" si="47"/>
        <v>4:00</v>
      </c>
      <c r="O392" s="26">
        <f t="shared" si="48"/>
        <v>239.99999999999994</v>
      </c>
      <c r="P392" s="42" t="str">
        <f>VLOOKUP(O392,TABLES!$F$2:$H$8,3)</f>
        <v>3 to 5 hrs</v>
      </c>
      <c r="Q392" s="5" t="s">
        <v>870</v>
      </c>
    </row>
    <row r="393" spans="1:17" x14ac:dyDescent="0.35">
      <c r="A393" s="39" t="s">
        <v>4</v>
      </c>
      <c r="B393" s="14">
        <v>45395</v>
      </c>
      <c r="C393" s="26" t="str">
        <f t="shared" si="42"/>
        <v>Q1-2024</v>
      </c>
      <c r="D393" s="27" t="str">
        <f t="shared" si="43"/>
        <v>2024</v>
      </c>
      <c r="E393" s="26" t="str">
        <f t="shared" si="44"/>
        <v>Q1</v>
      </c>
      <c r="F393" s="25" t="str">
        <f t="shared" si="45"/>
        <v>Apr-24</v>
      </c>
      <c r="G393" s="26" t="str">
        <f t="shared" si="46"/>
        <v>Sat</v>
      </c>
      <c r="H393" s="5" t="s">
        <v>18</v>
      </c>
      <c r="I393" s="42">
        <f>VLOOKUP(H393,TABLES!$A$2:$B$147,2,FALSE)</f>
        <v>4316</v>
      </c>
      <c r="J393" s="42" t="str">
        <f>VLOOKUP(I393,TABLES!$B$2:$C$147,2,FALSE)</f>
        <v>L Rowland &amp; Co (Retail) Ltd</v>
      </c>
      <c r="K393" s="2" t="s">
        <v>1026</v>
      </c>
      <c r="L393" s="21">
        <v>0.5625</v>
      </c>
      <c r="M393" s="21">
        <v>0.72916666666666663</v>
      </c>
      <c r="N393" s="26" t="str">
        <f t="shared" si="47"/>
        <v>4:00</v>
      </c>
      <c r="O393" s="26">
        <f t="shared" si="48"/>
        <v>239.99999999999994</v>
      </c>
      <c r="P393" s="42" t="str">
        <f>VLOOKUP(O393,TABLES!$F$2:$H$8,3)</f>
        <v>3 to 5 hrs</v>
      </c>
      <c r="Q393" s="5" t="s">
        <v>870</v>
      </c>
    </row>
    <row r="394" spans="1:17" x14ac:dyDescent="0.35">
      <c r="A394" s="39" t="s">
        <v>4</v>
      </c>
      <c r="B394" s="14">
        <v>45403</v>
      </c>
      <c r="C394" s="26" t="str">
        <f t="shared" si="42"/>
        <v>Q1-2024</v>
      </c>
      <c r="D394" s="27" t="str">
        <f t="shared" si="43"/>
        <v>2024</v>
      </c>
      <c r="E394" s="26" t="str">
        <f t="shared" si="44"/>
        <v>Q1</v>
      </c>
      <c r="F394" s="25" t="str">
        <f t="shared" si="45"/>
        <v>Apr-24</v>
      </c>
      <c r="G394" s="26" t="str">
        <f t="shared" si="46"/>
        <v>Sun</v>
      </c>
      <c r="H394" s="5" t="s">
        <v>554</v>
      </c>
      <c r="I394" s="42">
        <f>VLOOKUP(H394,TABLES!$A$2:$B$147,2,FALSE)</f>
        <v>4256</v>
      </c>
      <c r="J394" s="42" t="str">
        <f>VLOOKUP(I394,TABLES!$B$2:$C$147,2,FALSE)</f>
        <v>Tesco Pharmacy Department</v>
      </c>
      <c r="K394" s="2" t="s">
        <v>1027</v>
      </c>
      <c r="L394" s="21">
        <v>0.66666666666666663</v>
      </c>
      <c r="M394" s="21">
        <v>0.75</v>
      </c>
      <c r="N394" s="26" t="str">
        <f t="shared" si="47"/>
        <v>2:00</v>
      </c>
      <c r="O394" s="26">
        <f t="shared" si="48"/>
        <v>120.00000000000006</v>
      </c>
      <c r="P394" s="42" t="str">
        <f>VLOOKUP(O394,TABLES!$F$2:$H$8,3)</f>
        <v>1 to 3 hrs</v>
      </c>
      <c r="Q394" s="5" t="s">
        <v>870</v>
      </c>
    </row>
    <row r="395" spans="1:17" x14ac:dyDescent="0.35">
      <c r="A395" s="39" t="s">
        <v>4</v>
      </c>
      <c r="B395" s="14">
        <v>45418</v>
      </c>
      <c r="C395" s="26" t="str">
        <f t="shared" si="42"/>
        <v>Q1-2024</v>
      </c>
      <c r="D395" s="27" t="str">
        <f t="shared" si="43"/>
        <v>2024</v>
      </c>
      <c r="E395" s="26" t="str">
        <f t="shared" si="44"/>
        <v>Q1</v>
      </c>
      <c r="F395" s="25" t="str">
        <f t="shared" si="45"/>
        <v>May-24</v>
      </c>
      <c r="G395" s="26" t="str">
        <f t="shared" si="46"/>
        <v>Mon</v>
      </c>
      <c r="H395" s="5" t="s">
        <v>554</v>
      </c>
      <c r="I395" s="42">
        <f>VLOOKUP(H395,TABLES!$A$2:$B$147,2,FALSE)</f>
        <v>4256</v>
      </c>
      <c r="J395" s="42" t="str">
        <f>VLOOKUP(I395,TABLES!$B$2:$C$147,2,FALSE)</f>
        <v>Tesco Pharmacy Department</v>
      </c>
      <c r="K395" s="2" t="s">
        <v>1026</v>
      </c>
      <c r="L395" s="21">
        <v>0.41666666666666669</v>
      </c>
      <c r="M395" s="21">
        <v>0.66666666666666663</v>
      </c>
      <c r="N395" s="26" t="str">
        <f t="shared" si="47"/>
        <v>6:00</v>
      </c>
      <c r="O395" s="26">
        <f t="shared" si="48"/>
        <v>359.99999999999994</v>
      </c>
      <c r="P395" s="42" t="str">
        <f>VLOOKUP(O395,TABLES!$F$2:$H$8,3)</f>
        <v>5 to 7 hrs</v>
      </c>
      <c r="Q395" s="5" t="s">
        <v>870</v>
      </c>
    </row>
    <row r="396" spans="1:17" x14ac:dyDescent="0.35">
      <c r="A396" s="39" t="s">
        <v>4</v>
      </c>
      <c r="B396" s="14">
        <v>45424</v>
      </c>
      <c r="C396" s="26" t="str">
        <f t="shared" si="42"/>
        <v>Q1-2024</v>
      </c>
      <c r="D396" s="27" t="str">
        <f t="shared" si="43"/>
        <v>2024</v>
      </c>
      <c r="E396" s="26" t="str">
        <f t="shared" si="44"/>
        <v>Q1</v>
      </c>
      <c r="F396" s="25" t="str">
        <f t="shared" si="45"/>
        <v>May-24</v>
      </c>
      <c r="G396" s="26" t="str">
        <f t="shared" si="46"/>
        <v>Sun</v>
      </c>
      <c r="H396" s="5" t="s">
        <v>554</v>
      </c>
      <c r="I396" s="42">
        <f>VLOOKUP(H396,TABLES!$A$2:$B$147,2,FALSE)</f>
        <v>4256</v>
      </c>
      <c r="J396" s="42" t="str">
        <f>VLOOKUP(I396,TABLES!$B$2:$C$147,2,FALSE)</f>
        <v>Tesco Pharmacy Department</v>
      </c>
      <c r="K396" s="2" t="s">
        <v>1027</v>
      </c>
      <c r="L396" s="21">
        <v>0.66666666666666663</v>
      </c>
      <c r="M396" s="21">
        <v>0.75</v>
      </c>
      <c r="N396" s="26" t="str">
        <f t="shared" si="47"/>
        <v>2:00</v>
      </c>
      <c r="O396" s="26">
        <f t="shared" si="48"/>
        <v>120.00000000000006</v>
      </c>
      <c r="P396" s="42" t="str">
        <f>VLOOKUP(O396,TABLES!$F$2:$H$8,3)</f>
        <v>1 to 3 hrs</v>
      </c>
      <c r="Q396" s="5" t="s">
        <v>870</v>
      </c>
    </row>
    <row r="397" spans="1:17" x14ac:dyDescent="0.35">
      <c r="A397" s="39" t="s">
        <v>4</v>
      </c>
      <c r="B397" s="14">
        <v>45430</v>
      </c>
      <c r="C397" s="26" t="str">
        <f t="shared" si="42"/>
        <v>Q1-2024</v>
      </c>
      <c r="D397" s="27" t="str">
        <f t="shared" si="43"/>
        <v>2024</v>
      </c>
      <c r="E397" s="26" t="str">
        <f t="shared" si="44"/>
        <v>Q1</v>
      </c>
      <c r="F397" s="25" t="str">
        <f t="shared" si="45"/>
        <v>May-24</v>
      </c>
      <c r="G397" s="26" t="str">
        <f t="shared" si="46"/>
        <v>Sat</v>
      </c>
      <c r="H397" s="5" t="s">
        <v>491</v>
      </c>
      <c r="I397" s="42">
        <f>VLOOKUP(H397,TABLES!$A$2:$B$147,2,FALSE)</f>
        <v>4173</v>
      </c>
      <c r="J397" s="42" t="str">
        <f>VLOOKUP(I397,TABLES!$B$2:$C$147,2,FALSE)</f>
        <v>Asda Stores Ltd</v>
      </c>
      <c r="K397" s="2" t="s">
        <v>1027</v>
      </c>
      <c r="L397" s="21">
        <v>0.72916666666666663</v>
      </c>
      <c r="M397" s="21">
        <v>0.83333333333333337</v>
      </c>
      <c r="N397" s="26" t="str">
        <f t="shared" si="47"/>
        <v>2:30</v>
      </c>
      <c r="O397" s="26">
        <f t="shared" si="48"/>
        <v>150.00000000000011</v>
      </c>
      <c r="P397" s="42" t="str">
        <f>VLOOKUP(O397,TABLES!$F$2:$H$8,3)</f>
        <v>1 to 3 hrs</v>
      </c>
      <c r="Q397" s="5" t="s">
        <v>870</v>
      </c>
    </row>
    <row r="398" spans="1:17" x14ac:dyDescent="0.35">
      <c r="A398" s="39" t="s">
        <v>4</v>
      </c>
      <c r="B398" s="14">
        <v>45437</v>
      </c>
      <c r="C398" s="26" t="str">
        <f t="shared" si="42"/>
        <v>Q1-2024</v>
      </c>
      <c r="D398" s="27" t="str">
        <f t="shared" si="43"/>
        <v>2024</v>
      </c>
      <c r="E398" s="26" t="str">
        <f t="shared" si="44"/>
        <v>Q1</v>
      </c>
      <c r="F398" s="25" t="str">
        <f t="shared" si="45"/>
        <v>May-24</v>
      </c>
      <c r="G398" s="26" t="str">
        <f t="shared" si="46"/>
        <v>Sat</v>
      </c>
      <c r="H398" s="5" t="s">
        <v>760</v>
      </c>
      <c r="I398" s="42">
        <f>VLOOKUP(H398,TABLES!$A$2:$B$147,2,FALSE)</f>
        <v>4333</v>
      </c>
      <c r="J398" s="42" t="str">
        <f>VLOOKUP(I398,TABLES!$B$2:$C$147,2,FALSE)</f>
        <v>Wm Morrisons supermarket Plc</v>
      </c>
      <c r="K398" s="2" t="s">
        <v>1027</v>
      </c>
      <c r="L398" s="21">
        <v>0.54166666666666663</v>
      </c>
      <c r="M398" s="21">
        <v>0.79166666666666663</v>
      </c>
      <c r="N398" s="26" t="str">
        <f t="shared" si="47"/>
        <v>6:00</v>
      </c>
      <c r="O398" s="26">
        <f t="shared" si="48"/>
        <v>360</v>
      </c>
      <c r="P398" s="42" t="str">
        <f>VLOOKUP(O398,TABLES!$F$2:$H$8,3)</f>
        <v>5 to 7 hrs</v>
      </c>
      <c r="Q398" s="5" t="s">
        <v>870</v>
      </c>
    </row>
    <row r="399" spans="1:17" x14ac:dyDescent="0.35">
      <c r="A399" s="39" t="s">
        <v>4</v>
      </c>
      <c r="B399" s="14">
        <v>45472</v>
      </c>
      <c r="C399" s="26" t="str">
        <f t="shared" si="42"/>
        <v>Q1-2024</v>
      </c>
      <c r="D399" s="27" t="str">
        <f t="shared" si="43"/>
        <v>2024</v>
      </c>
      <c r="E399" s="26" t="str">
        <f t="shared" si="44"/>
        <v>Q1</v>
      </c>
      <c r="F399" s="25" t="str">
        <f t="shared" si="45"/>
        <v>Jun-24</v>
      </c>
      <c r="G399" s="26" t="str">
        <f t="shared" si="46"/>
        <v>Sat</v>
      </c>
      <c r="H399" s="5" t="s">
        <v>554</v>
      </c>
      <c r="I399" s="42">
        <f>VLOOKUP(H399,TABLES!$A$2:$B$147,2,FALSE)</f>
        <v>4256</v>
      </c>
      <c r="J399" s="42" t="str">
        <f>VLOOKUP(I399,TABLES!$B$2:$C$147,2,FALSE)</f>
        <v>Tesco Pharmacy Department</v>
      </c>
      <c r="K399" s="2" t="s">
        <v>1027</v>
      </c>
      <c r="L399" s="21">
        <v>0.75</v>
      </c>
      <c r="M399" s="21">
        <v>0.83333333333333337</v>
      </c>
      <c r="N399" s="26" t="str">
        <f t="shared" si="47"/>
        <v>2:00</v>
      </c>
      <c r="O399" s="26">
        <f t="shared" si="48"/>
        <v>120.00000000000006</v>
      </c>
      <c r="P399" s="42" t="str">
        <f>VLOOKUP(O399,TABLES!$F$2:$H$8,3)</f>
        <v>1 to 3 hrs</v>
      </c>
      <c r="Q399" s="5" t="s">
        <v>870</v>
      </c>
    </row>
    <row r="400" spans="1:17" x14ac:dyDescent="0.35">
      <c r="A400" s="39" t="s">
        <v>4</v>
      </c>
      <c r="B400" s="14">
        <v>45474</v>
      </c>
      <c r="C400" s="26" t="str">
        <f t="shared" si="42"/>
        <v>Q2-2024</v>
      </c>
      <c r="D400" s="27" t="str">
        <f t="shared" si="43"/>
        <v>2024</v>
      </c>
      <c r="E400" s="26" t="str">
        <f t="shared" si="44"/>
        <v>Q2</v>
      </c>
      <c r="F400" s="25" t="str">
        <f t="shared" si="45"/>
        <v>Jul-24</v>
      </c>
      <c r="G400" s="26" t="str">
        <f t="shared" si="46"/>
        <v>Mon</v>
      </c>
      <c r="H400" s="5" t="s">
        <v>554</v>
      </c>
      <c r="I400" s="42">
        <f>VLOOKUP(H400,TABLES!$A$2:$B$147,2,FALSE)</f>
        <v>4256</v>
      </c>
      <c r="J400" s="42" t="str">
        <f>VLOOKUP(I400,TABLES!$B$2:$C$147,2,FALSE)</f>
        <v>Tesco Pharmacy Department</v>
      </c>
      <c r="K400" s="2" t="s">
        <v>1026</v>
      </c>
      <c r="L400" s="21">
        <v>0.375</v>
      </c>
      <c r="M400" s="21">
        <v>0.5</v>
      </c>
      <c r="N400" s="26" t="str">
        <f t="shared" si="47"/>
        <v>3:00</v>
      </c>
      <c r="O400" s="26">
        <f t="shared" si="48"/>
        <v>180</v>
      </c>
      <c r="P400" s="42" t="str">
        <f>VLOOKUP(O400,TABLES!$F$2:$H$8,3)</f>
        <v>3 to 5 hrs</v>
      </c>
      <c r="Q400" s="5" t="s">
        <v>871</v>
      </c>
    </row>
    <row r="401" spans="1:17" x14ac:dyDescent="0.35">
      <c r="A401" s="39" t="s">
        <v>4</v>
      </c>
      <c r="B401" s="14">
        <v>45475</v>
      </c>
      <c r="C401" s="26" t="str">
        <f t="shared" si="42"/>
        <v>Q2-2024</v>
      </c>
      <c r="D401" s="27" t="str">
        <f t="shared" si="43"/>
        <v>2024</v>
      </c>
      <c r="E401" s="26" t="str">
        <f t="shared" si="44"/>
        <v>Q2</v>
      </c>
      <c r="F401" s="25" t="str">
        <f t="shared" si="45"/>
        <v>Jul-24</v>
      </c>
      <c r="G401" s="26" t="str">
        <f t="shared" si="46"/>
        <v>Tue</v>
      </c>
      <c r="H401" s="5" t="s">
        <v>374</v>
      </c>
      <c r="I401" s="42">
        <f>VLOOKUP(H401,TABLES!$A$2:$B$147,2,FALSE)</f>
        <v>4119</v>
      </c>
      <c r="J401" s="42" t="str">
        <f>VLOOKUP(I401,TABLES!$B$2:$C$147,2,FALSE)</f>
        <v>Mount Street (Aberdeen) Ltd</v>
      </c>
      <c r="K401" s="2" t="s">
        <v>1027</v>
      </c>
      <c r="L401" s="21">
        <v>0.375</v>
      </c>
      <c r="M401" s="21">
        <v>0.75</v>
      </c>
      <c r="N401" s="26" t="str">
        <f t="shared" si="47"/>
        <v>9:00</v>
      </c>
      <c r="O401" s="26">
        <f t="shared" si="48"/>
        <v>540</v>
      </c>
      <c r="P401" s="42" t="str">
        <f>VLOOKUP(O401,TABLES!$F$2:$H$8,3)</f>
        <v>Over 7 hrs</v>
      </c>
      <c r="Q401" s="5" t="s">
        <v>870</v>
      </c>
    </row>
    <row r="402" spans="1:17" x14ac:dyDescent="0.35">
      <c r="A402" s="39" t="s">
        <v>4</v>
      </c>
      <c r="B402" s="14">
        <v>45477</v>
      </c>
      <c r="C402" s="26" t="str">
        <f t="shared" si="42"/>
        <v>Q2-2024</v>
      </c>
      <c r="D402" s="27" t="str">
        <f t="shared" si="43"/>
        <v>2024</v>
      </c>
      <c r="E402" s="26" t="str">
        <f t="shared" si="44"/>
        <v>Q2</v>
      </c>
      <c r="F402" s="25" t="str">
        <f t="shared" si="45"/>
        <v>Jul-24</v>
      </c>
      <c r="G402" s="26" t="str">
        <f t="shared" si="46"/>
        <v>Thu</v>
      </c>
      <c r="H402" s="5" t="s">
        <v>491</v>
      </c>
      <c r="I402" s="42">
        <f>VLOOKUP(H402,TABLES!$A$2:$B$147,2,FALSE)</f>
        <v>4173</v>
      </c>
      <c r="J402" s="42" t="str">
        <f>VLOOKUP(I402,TABLES!$B$2:$C$147,2,FALSE)</f>
        <v>Asda Stores Ltd</v>
      </c>
      <c r="K402" s="2" t="s">
        <v>1026</v>
      </c>
      <c r="L402" s="21">
        <v>0.375</v>
      </c>
      <c r="M402" s="21">
        <v>0.79166666666666663</v>
      </c>
      <c r="N402" s="26" t="str">
        <f t="shared" si="47"/>
        <v>10:00</v>
      </c>
      <c r="O402" s="26">
        <f t="shared" si="48"/>
        <v>600</v>
      </c>
      <c r="P402" s="42" t="str">
        <f>VLOOKUP(O402,TABLES!$F$2:$H$8,3)</f>
        <v>Over 7 hrs</v>
      </c>
      <c r="Q402" s="5" t="s">
        <v>869</v>
      </c>
    </row>
    <row r="403" spans="1:17" x14ac:dyDescent="0.35">
      <c r="A403" s="39" t="s">
        <v>4</v>
      </c>
      <c r="B403" s="14">
        <v>45479</v>
      </c>
      <c r="C403" s="26" t="str">
        <f t="shared" si="42"/>
        <v>Q2-2024</v>
      </c>
      <c r="D403" s="27" t="str">
        <f t="shared" si="43"/>
        <v>2024</v>
      </c>
      <c r="E403" s="26" t="str">
        <f t="shared" si="44"/>
        <v>Q2</v>
      </c>
      <c r="F403" s="25" t="str">
        <f t="shared" si="45"/>
        <v>Jul-24</v>
      </c>
      <c r="G403" s="26" t="str">
        <f t="shared" si="46"/>
        <v>Sat</v>
      </c>
      <c r="H403" s="5" t="s">
        <v>554</v>
      </c>
      <c r="I403" s="42">
        <f>VLOOKUP(H403,TABLES!$A$2:$B$147,2,FALSE)</f>
        <v>4256</v>
      </c>
      <c r="J403" s="42" t="str">
        <f>VLOOKUP(I403,TABLES!$B$2:$C$147,2,FALSE)</f>
        <v>Tesco Pharmacy Department</v>
      </c>
      <c r="K403" s="2" t="s">
        <v>1027</v>
      </c>
      <c r="L403" s="21">
        <v>0.70833333333333337</v>
      </c>
      <c r="M403" s="21">
        <v>0.83333333333333337</v>
      </c>
      <c r="N403" s="26" t="str">
        <f t="shared" si="47"/>
        <v>3:00</v>
      </c>
      <c r="O403" s="26">
        <f t="shared" si="48"/>
        <v>180</v>
      </c>
      <c r="P403" s="42" t="str">
        <f>VLOOKUP(O403,TABLES!$F$2:$H$8,3)</f>
        <v>3 to 5 hrs</v>
      </c>
      <c r="Q403" s="5" t="s">
        <v>870</v>
      </c>
    </row>
    <row r="404" spans="1:17" x14ac:dyDescent="0.35">
      <c r="A404" s="39" t="s">
        <v>4</v>
      </c>
      <c r="B404" s="14">
        <v>45479</v>
      </c>
      <c r="C404" s="26" t="str">
        <f t="shared" si="42"/>
        <v>Q2-2024</v>
      </c>
      <c r="D404" s="27" t="str">
        <f t="shared" si="43"/>
        <v>2024</v>
      </c>
      <c r="E404" s="26" t="str">
        <f t="shared" si="44"/>
        <v>Q2</v>
      </c>
      <c r="F404" s="25" t="str">
        <f t="shared" si="45"/>
        <v>Jul-24</v>
      </c>
      <c r="G404" s="26" t="str">
        <f t="shared" si="46"/>
        <v>Sat</v>
      </c>
      <c r="H404" s="5" t="s">
        <v>491</v>
      </c>
      <c r="I404" s="42">
        <f>VLOOKUP(H404,TABLES!$A$2:$B$147,2,FALSE)</f>
        <v>4173</v>
      </c>
      <c r="J404" s="42" t="str">
        <f>VLOOKUP(I404,TABLES!$B$2:$C$147,2,FALSE)</f>
        <v>Asda Stores Ltd</v>
      </c>
      <c r="K404" s="2" t="s">
        <v>1026</v>
      </c>
      <c r="L404" s="21">
        <v>0.375</v>
      </c>
      <c r="M404" s="21">
        <v>0.58333333333333337</v>
      </c>
      <c r="N404" s="26" t="str">
        <f t="shared" si="47"/>
        <v>5:00</v>
      </c>
      <c r="O404" s="26">
        <f t="shared" si="48"/>
        <v>300.00000000000006</v>
      </c>
      <c r="P404" s="42" t="str">
        <f>VLOOKUP(O404,TABLES!$F$2:$H$8,3)</f>
        <v>5 to 7 hrs</v>
      </c>
      <c r="Q404" s="5" t="s">
        <v>870</v>
      </c>
    </row>
    <row r="405" spans="1:17" x14ac:dyDescent="0.35">
      <c r="A405" s="39" t="s">
        <v>4</v>
      </c>
      <c r="B405" s="14">
        <v>45483</v>
      </c>
      <c r="C405" s="26" t="str">
        <f t="shared" si="42"/>
        <v>Q2-2024</v>
      </c>
      <c r="D405" s="27" t="str">
        <f t="shared" si="43"/>
        <v>2024</v>
      </c>
      <c r="E405" s="26" t="str">
        <f t="shared" si="44"/>
        <v>Q2</v>
      </c>
      <c r="F405" s="25" t="str">
        <f t="shared" si="45"/>
        <v>Jul-24</v>
      </c>
      <c r="G405" s="26" t="str">
        <f t="shared" si="46"/>
        <v>Wed</v>
      </c>
      <c r="H405" s="5" t="s">
        <v>554</v>
      </c>
      <c r="I405" s="42">
        <f>VLOOKUP(H405,TABLES!$A$2:$B$147,2,FALSE)</f>
        <v>4256</v>
      </c>
      <c r="J405" s="42" t="str">
        <f>VLOOKUP(I405,TABLES!$B$2:$C$147,2,FALSE)</f>
        <v>Tesco Pharmacy Department</v>
      </c>
      <c r="K405" s="2" t="s">
        <v>1027</v>
      </c>
      <c r="L405" s="21">
        <v>0.625</v>
      </c>
      <c r="M405" s="21">
        <v>0.83333333333333337</v>
      </c>
      <c r="N405" s="26" t="str">
        <f t="shared" si="47"/>
        <v>5:00</v>
      </c>
      <c r="O405" s="26">
        <f t="shared" si="48"/>
        <v>300.00000000000006</v>
      </c>
      <c r="P405" s="42" t="str">
        <f>VLOOKUP(O405,TABLES!$F$2:$H$8,3)</f>
        <v>5 to 7 hrs</v>
      </c>
      <c r="Q405" s="5" t="s">
        <v>870</v>
      </c>
    </row>
    <row r="406" spans="1:17" x14ac:dyDescent="0.35">
      <c r="A406" s="39" t="s">
        <v>4</v>
      </c>
      <c r="B406" s="14">
        <v>45484</v>
      </c>
      <c r="C406" s="26" t="str">
        <f t="shared" si="42"/>
        <v>Q2-2024</v>
      </c>
      <c r="D406" s="27" t="str">
        <f t="shared" si="43"/>
        <v>2024</v>
      </c>
      <c r="E406" s="26" t="str">
        <f t="shared" si="44"/>
        <v>Q2</v>
      </c>
      <c r="F406" s="25" t="str">
        <f t="shared" si="45"/>
        <v>Jul-24</v>
      </c>
      <c r="G406" s="26" t="str">
        <f t="shared" si="46"/>
        <v>Thu</v>
      </c>
      <c r="H406" s="5" t="s">
        <v>554</v>
      </c>
      <c r="I406" s="42">
        <f>VLOOKUP(H406,TABLES!$A$2:$B$147,2,FALSE)</f>
        <v>4256</v>
      </c>
      <c r="J406" s="42" t="str">
        <f>VLOOKUP(I406,TABLES!$B$2:$C$147,2,FALSE)</f>
        <v>Tesco Pharmacy Department</v>
      </c>
      <c r="K406" s="2" t="s">
        <v>1027</v>
      </c>
      <c r="L406" s="21">
        <v>0.625</v>
      </c>
      <c r="M406" s="21">
        <v>0.83333333333333337</v>
      </c>
      <c r="N406" s="26" t="str">
        <f t="shared" si="47"/>
        <v>5:00</v>
      </c>
      <c r="O406" s="26">
        <f t="shared" si="48"/>
        <v>300.00000000000006</v>
      </c>
      <c r="P406" s="42" t="str">
        <f>VLOOKUP(O406,TABLES!$F$2:$H$8,3)</f>
        <v>5 to 7 hrs</v>
      </c>
      <c r="Q406" s="5" t="s">
        <v>870</v>
      </c>
    </row>
    <row r="407" spans="1:17" x14ac:dyDescent="0.35">
      <c r="A407" s="39" t="s">
        <v>4</v>
      </c>
      <c r="B407" s="14">
        <v>45485</v>
      </c>
      <c r="C407" s="26" t="str">
        <f t="shared" si="42"/>
        <v>Q2-2024</v>
      </c>
      <c r="D407" s="27" t="str">
        <f t="shared" si="43"/>
        <v>2024</v>
      </c>
      <c r="E407" s="26" t="str">
        <f t="shared" si="44"/>
        <v>Q2</v>
      </c>
      <c r="F407" s="25" t="str">
        <f t="shared" si="45"/>
        <v>Jul-24</v>
      </c>
      <c r="G407" s="26" t="str">
        <f t="shared" si="46"/>
        <v>Fri</v>
      </c>
      <c r="H407" s="5" t="s">
        <v>491</v>
      </c>
      <c r="I407" s="42">
        <f>VLOOKUP(H407,TABLES!$A$2:$B$147,2,FALSE)</f>
        <v>4173</v>
      </c>
      <c r="J407" s="42" t="str">
        <f>VLOOKUP(I407,TABLES!$B$2:$C$147,2,FALSE)</f>
        <v>Asda Stores Ltd</v>
      </c>
      <c r="K407" s="2" t="s">
        <v>1027</v>
      </c>
      <c r="L407" s="21">
        <v>0.70833333333333337</v>
      </c>
      <c r="M407" s="21">
        <v>0.79166666666666663</v>
      </c>
      <c r="N407" s="26" t="str">
        <f t="shared" si="47"/>
        <v>2:00</v>
      </c>
      <c r="O407" s="26">
        <f t="shared" si="48"/>
        <v>119.99999999999989</v>
      </c>
      <c r="P407" s="42" t="str">
        <f>VLOOKUP(O407,TABLES!$F$2:$H$8,3)</f>
        <v>1 to 3 hrs</v>
      </c>
      <c r="Q407" s="5" t="s">
        <v>870</v>
      </c>
    </row>
    <row r="408" spans="1:17" x14ac:dyDescent="0.35">
      <c r="A408" s="39" t="s">
        <v>4</v>
      </c>
      <c r="B408" s="14">
        <v>45486</v>
      </c>
      <c r="C408" s="26" t="str">
        <f t="shared" si="42"/>
        <v>Q2-2024</v>
      </c>
      <c r="D408" s="27" t="str">
        <f t="shared" si="43"/>
        <v>2024</v>
      </c>
      <c r="E408" s="26" t="str">
        <f t="shared" si="44"/>
        <v>Q2</v>
      </c>
      <c r="F408" s="25" t="str">
        <f t="shared" si="45"/>
        <v>Jul-24</v>
      </c>
      <c r="G408" s="26" t="str">
        <f t="shared" si="46"/>
        <v>Sat</v>
      </c>
      <c r="H408" s="5" t="s">
        <v>554</v>
      </c>
      <c r="I408" s="42">
        <f>VLOOKUP(H408,TABLES!$A$2:$B$147,2,FALSE)</f>
        <v>4256</v>
      </c>
      <c r="J408" s="42" t="str">
        <f>VLOOKUP(I408,TABLES!$B$2:$C$147,2,FALSE)</f>
        <v>Tesco Pharmacy Department</v>
      </c>
      <c r="K408" s="2" t="s">
        <v>1027</v>
      </c>
      <c r="L408" s="21">
        <v>0.58333333333333337</v>
      </c>
      <c r="M408" s="21">
        <v>0.83333333333333337</v>
      </c>
      <c r="N408" s="26" t="str">
        <f t="shared" si="47"/>
        <v>6:00</v>
      </c>
      <c r="O408" s="26">
        <f t="shared" si="48"/>
        <v>360</v>
      </c>
      <c r="P408" s="42" t="str">
        <f>VLOOKUP(O408,TABLES!$F$2:$H$8,3)</f>
        <v>5 to 7 hrs</v>
      </c>
      <c r="Q408" s="5" t="s">
        <v>870</v>
      </c>
    </row>
    <row r="409" spans="1:17" x14ac:dyDescent="0.35">
      <c r="A409" s="39" t="s">
        <v>4</v>
      </c>
      <c r="B409" s="14">
        <v>45491</v>
      </c>
      <c r="C409" s="26" t="str">
        <f t="shared" si="42"/>
        <v>Q2-2024</v>
      </c>
      <c r="D409" s="27" t="str">
        <f t="shared" si="43"/>
        <v>2024</v>
      </c>
      <c r="E409" s="26" t="str">
        <f t="shared" si="44"/>
        <v>Q2</v>
      </c>
      <c r="F409" s="25" t="str">
        <f t="shared" si="45"/>
        <v>Jul-24</v>
      </c>
      <c r="G409" s="26" t="str">
        <f t="shared" si="46"/>
        <v>Thu</v>
      </c>
      <c r="H409" s="5" t="s">
        <v>491</v>
      </c>
      <c r="I409" s="42">
        <f>VLOOKUP(H409,TABLES!$A$2:$B$147,2,FALSE)</f>
        <v>4173</v>
      </c>
      <c r="J409" s="42" t="str">
        <f>VLOOKUP(I409,TABLES!$B$2:$C$147,2,FALSE)</f>
        <v>Asda Stores Ltd</v>
      </c>
      <c r="K409" s="2" t="s">
        <v>1026</v>
      </c>
      <c r="L409" s="21">
        <v>0.58333333333333337</v>
      </c>
      <c r="M409" s="21">
        <v>0.66666666666666663</v>
      </c>
      <c r="N409" s="26" t="str">
        <f t="shared" si="47"/>
        <v>2:00</v>
      </c>
      <c r="O409" s="26">
        <f t="shared" si="48"/>
        <v>119.99999999999989</v>
      </c>
      <c r="P409" s="42" t="str">
        <f>VLOOKUP(O409,TABLES!$F$2:$H$8,3)</f>
        <v>1 to 3 hrs</v>
      </c>
      <c r="Q409" s="5" t="s">
        <v>880</v>
      </c>
    </row>
    <row r="410" spans="1:17" x14ac:dyDescent="0.35">
      <c r="A410" s="39" t="s">
        <v>4</v>
      </c>
      <c r="B410" s="14">
        <v>45492</v>
      </c>
      <c r="C410" s="26" t="str">
        <f t="shared" si="42"/>
        <v>Q2-2024</v>
      </c>
      <c r="D410" s="27" t="str">
        <f t="shared" si="43"/>
        <v>2024</v>
      </c>
      <c r="E410" s="26" t="str">
        <f t="shared" si="44"/>
        <v>Q2</v>
      </c>
      <c r="F410" s="25" t="str">
        <f t="shared" si="45"/>
        <v>Jul-24</v>
      </c>
      <c r="G410" s="26" t="str">
        <f t="shared" si="46"/>
        <v>Fri</v>
      </c>
      <c r="H410" s="5" t="s">
        <v>554</v>
      </c>
      <c r="I410" s="42">
        <f>VLOOKUP(H410,TABLES!$A$2:$B$147,2,FALSE)</f>
        <v>4256</v>
      </c>
      <c r="J410" s="42" t="str">
        <f>VLOOKUP(I410,TABLES!$B$2:$C$147,2,FALSE)</f>
        <v>Tesco Pharmacy Department</v>
      </c>
      <c r="K410" s="2" t="s">
        <v>1027</v>
      </c>
      <c r="L410" s="21">
        <v>0.70833333333333337</v>
      </c>
      <c r="M410" s="21">
        <v>0.83333333333333337</v>
      </c>
      <c r="N410" s="26" t="str">
        <f t="shared" si="47"/>
        <v>3:00</v>
      </c>
      <c r="O410" s="26">
        <f t="shared" si="48"/>
        <v>180</v>
      </c>
      <c r="P410" s="42" t="str">
        <f>VLOOKUP(O410,TABLES!$F$2:$H$8,3)</f>
        <v>3 to 5 hrs</v>
      </c>
      <c r="Q410" s="5" t="s">
        <v>870</v>
      </c>
    </row>
    <row r="411" spans="1:17" x14ac:dyDescent="0.35">
      <c r="A411" s="39" t="s">
        <v>4</v>
      </c>
      <c r="B411" s="14">
        <v>45493</v>
      </c>
      <c r="C411" s="26" t="str">
        <f t="shared" si="42"/>
        <v>Q2-2024</v>
      </c>
      <c r="D411" s="27" t="str">
        <f t="shared" si="43"/>
        <v>2024</v>
      </c>
      <c r="E411" s="26" t="str">
        <f t="shared" si="44"/>
        <v>Q2</v>
      </c>
      <c r="F411" s="25" t="str">
        <f t="shared" si="45"/>
        <v>Jul-24</v>
      </c>
      <c r="G411" s="26" t="str">
        <f t="shared" si="46"/>
        <v>Sat</v>
      </c>
      <c r="H411" s="5" t="s">
        <v>554</v>
      </c>
      <c r="I411" s="42">
        <f>VLOOKUP(H411,TABLES!$A$2:$B$147,2,FALSE)</f>
        <v>4256</v>
      </c>
      <c r="J411" s="42" t="str">
        <f>VLOOKUP(I411,TABLES!$B$2:$C$147,2,FALSE)</f>
        <v>Tesco Pharmacy Department</v>
      </c>
      <c r="K411" s="2" t="s">
        <v>1027</v>
      </c>
      <c r="L411" s="21">
        <v>0.375</v>
      </c>
      <c r="M411" s="21">
        <v>0.83333333333333337</v>
      </c>
      <c r="N411" s="26" t="str">
        <f t="shared" si="47"/>
        <v>11:00</v>
      </c>
      <c r="O411" s="26">
        <f t="shared" si="48"/>
        <v>660</v>
      </c>
      <c r="P411" s="42" t="str">
        <f>VLOOKUP(O411,TABLES!$F$2:$H$8,3)</f>
        <v>Over 7 hrs</v>
      </c>
      <c r="Q411" s="5" t="s">
        <v>870</v>
      </c>
    </row>
    <row r="412" spans="1:17" x14ac:dyDescent="0.35">
      <c r="A412" s="39" t="s">
        <v>4</v>
      </c>
      <c r="B412" s="14">
        <v>45494</v>
      </c>
      <c r="C412" s="26" t="str">
        <f t="shared" si="42"/>
        <v>Q2-2024</v>
      </c>
      <c r="D412" s="27" t="str">
        <f t="shared" si="43"/>
        <v>2024</v>
      </c>
      <c r="E412" s="26" t="str">
        <f t="shared" si="44"/>
        <v>Q2</v>
      </c>
      <c r="F412" s="25" t="str">
        <f t="shared" si="45"/>
        <v>Jul-24</v>
      </c>
      <c r="G412" s="26" t="str">
        <f t="shared" si="46"/>
        <v>Sun</v>
      </c>
      <c r="H412" s="5" t="s">
        <v>554</v>
      </c>
      <c r="I412" s="42">
        <f>VLOOKUP(H412,TABLES!$A$2:$B$147,2,FALSE)</f>
        <v>4256</v>
      </c>
      <c r="J412" s="42" t="str">
        <f>VLOOKUP(I412,TABLES!$B$2:$C$147,2,FALSE)</f>
        <v>Tesco Pharmacy Department</v>
      </c>
      <c r="K412" s="2" t="s">
        <v>1027</v>
      </c>
      <c r="L412" s="21">
        <v>0.41666666666666669</v>
      </c>
      <c r="M412" s="21">
        <v>0.75</v>
      </c>
      <c r="N412" s="26" t="str">
        <f t="shared" si="47"/>
        <v>8:00</v>
      </c>
      <c r="O412" s="26">
        <f t="shared" si="48"/>
        <v>480</v>
      </c>
      <c r="P412" s="42" t="str">
        <f>VLOOKUP(O412,TABLES!$F$2:$H$8,3)</f>
        <v>Over 7 hrs</v>
      </c>
      <c r="Q412" s="5" t="s">
        <v>870</v>
      </c>
    </row>
    <row r="413" spans="1:17" x14ac:dyDescent="0.35">
      <c r="A413" s="39" t="s">
        <v>4</v>
      </c>
      <c r="B413" s="14">
        <v>45494</v>
      </c>
      <c r="C413" s="26" t="str">
        <f t="shared" si="42"/>
        <v>Q2-2024</v>
      </c>
      <c r="D413" s="27" t="str">
        <f t="shared" si="43"/>
        <v>2024</v>
      </c>
      <c r="E413" s="26" t="str">
        <f t="shared" si="44"/>
        <v>Q2</v>
      </c>
      <c r="F413" s="25" t="str">
        <f t="shared" si="45"/>
        <v>Jul-24</v>
      </c>
      <c r="G413" s="26" t="str">
        <f t="shared" si="46"/>
        <v>Sun</v>
      </c>
      <c r="H413" s="5" t="s">
        <v>491</v>
      </c>
      <c r="I413" s="42">
        <f>VLOOKUP(H413,TABLES!$A$2:$B$147,2,FALSE)</f>
        <v>4173</v>
      </c>
      <c r="J413" s="42" t="str">
        <f>VLOOKUP(I413,TABLES!$B$2:$C$147,2,FALSE)</f>
        <v>Asda Stores Ltd</v>
      </c>
      <c r="K413" s="2" t="s">
        <v>1027</v>
      </c>
      <c r="L413" s="21">
        <v>0.41666666666666669</v>
      </c>
      <c r="M413" s="21">
        <v>0.75</v>
      </c>
      <c r="N413" s="26" t="str">
        <f t="shared" si="47"/>
        <v>8:00</v>
      </c>
      <c r="O413" s="26">
        <f t="shared" si="48"/>
        <v>480</v>
      </c>
      <c r="P413" s="42" t="str">
        <f>VLOOKUP(O413,TABLES!$F$2:$H$8,3)</f>
        <v>Over 7 hrs</v>
      </c>
      <c r="Q413" s="5" t="s">
        <v>870</v>
      </c>
    </row>
    <row r="414" spans="1:17" x14ac:dyDescent="0.35">
      <c r="A414" s="39" t="s">
        <v>4</v>
      </c>
      <c r="B414" s="14">
        <v>45500</v>
      </c>
      <c r="C414" s="26" t="str">
        <f t="shared" si="42"/>
        <v>Q2-2024</v>
      </c>
      <c r="D414" s="27" t="str">
        <f t="shared" si="43"/>
        <v>2024</v>
      </c>
      <c r="E414" s="26" t="str">
        <f t="shared" si="44"/>
        <v>Q2</v>
      </c>
      <c r="F414" s="25" t="str">
        <f t="shared" si="45"/>
        <v>Jul-24</v>
      </c>
      <c r="G414" s="26" t="str">
        <f t="shared" si="46"/>
        <v>Sat</v>
      </c>
      <c r="H414" s="5" t="s">
        <v>554</v>
      </c>
      <c r="I414" s="42">
        <f>VLOOKUP(H414,TABLES!$A$2:$B$147,2,FALSE)</f>
        <v>4256</v>
      </c>
      <c r="J414" s="42" t="str">
        <f>VLOOKUP(I414,TABLES!$B$2:$C$147,2,FALSE)</f>
        <v>Tesco Pharmacy Department</v>
      </c>
      <c r="K414" s="2" t="s">
        <v>1027</v>
      </c>
      <c r="L414" s="21">
        <v>0.375</v>
      </c>
      <c r="M414" s="21">
        <v>0.83333333333333337</v>
      </c>
      <c r="N414" s="26" t="str">
        <f t="shared" si="47"/>
        <v>11:00</v>
      </c>
      <c r="O414" s="26">
        <f t="shared" si="48"/>
        <v>660</v>
      </c>
      <c r="P414" s="42" t="str">
        <f>VLOOKUP(O414,TABLES!$F$2:$H$8,3)</f>
        <v>Over 7 hrs</v>
      </c>
      <c r="Q414" s="5" t="s">
        <v>870</v>
      </c>
    </row>
    <row r="415" spans="1:17" x14ac:dyDescent="0.35">
      <c r="A415" s="39" t="s">
        <v>4</v>
      </c>
      <c r="B415" s="14">
        <v>45501</v>
      </c>
      <c r="C415" s="26" t="str">
        <f t="shared" si="42"/>
        <v>Q2-2024</v>
      </c>
      <c r="D415" s="27" t="str">
        <f t="shared" si="43"/>
        <v>2024</v>
      </c>
      <c r="E415" s="26" t="str">
        <f t="shared" si="44"/>
        <v>Q2</v>
      </c>
      <c r="F415" s="25" t="str">
        <f t="shared" si="45"/>
        <v>Jul-24</v>
      </c>
      <c r="G415" s="26" t="str">
        <f t="shared" si="46"/>
        <v>Sun</v>
      </c>
      <c r="H415" s="5" t="s">
        <v>554</v>
      </c>
      <c r="I415" s="42">
        <f>VLOOKUP(H415,TABLES!$A$2:$B$147,2,FALSE)</f>
        <v>4256</v>
      </c>
      <c r="J415" s="42" t="str">
        <f>VLOOKUP(I415,TABLES!$B$2:$C$147,2,FALSE)</f>
        <v>Tesco Pharmacy Department</v>
      </c>
      <c r="K415" s="2" t="s">
        <v>1027</v>
      </c>
      <c r="L415" s="21">
        <v>0.41666666666666669</v>
      </c>
      <c r="M415" s="21">
        <v>0.75</v>
      </c>
      <c r="N415" s="26" t="str">
        <f t="shared" si="47"/>
        <v>8:00</v>
      </c>
      <c r="O415" s="26">
        <f t="shared" si="48"/>
        <v>480</v>
      </c>
      <c r="P415" s="42" t="str">
        <f>VLOOKUP(O415,TABLES!$F$2:$H$8,3)</f>
        <v>Over 7 hrs</v>
      </c>
      <c r="Q415" s="5" t="s">
        <v>870</v>
      </c>
    </row>
    <row r="416" spans="1:17" x14ac:dyDescent="0.35">
      <c r="A416" s="39" t="s">
        <v>4</v>
      </c>
      <c r="B416" s="14">
        <v>45501</v>
      </c>
      <c r="C416" s="26" t="str">
        <f t="shared" si="42"/>
        <v>Q2-2024</v>
      </c>
      <c r="D416" s="27" t="str">
        <f t="shared" si="43"/>
        <v>2024</v>
      </c>
      <c r="E416" s="26" t="str">
        <f t="shared" si="44"/>
        <v>Q2</v>
      </c>
      <c r="F416" s="25" t="str">
        <f t="shared" si="45"/>
        <v>Jul-24</v>
      </c>
      <c r="G416" s="26" t="str">
        <f t="shared" si="46"/>
        <v>Sun</v>
      </c>
      <c r="H416" s="5" t="s">
        <v>760</v>
      </c>
      <c r="I416" s="42">
        <f>VLOOKUP(H416,TABLES!$A$2:$B$147,2,FALSE)</f>
        <v>4333</v>
      </c>
      <c r="J416" s="42" t="str">
        <f>VLOOKUP(I416,TABLES!$B$2:$C$147,2,FALSE)</f>
        <v>Wm Morrisons supermarket Plc</v>
      </c>
      <c r="K416" s="2" t="s">
        <v>1026</v>
      </c>
      <c r="L416" s="21">
        <v>0.375</v>
      </c>
      <c r="M416" s="21">
        <v>0.4375</v>
      </c>
      <c r="N416" s="26" t="str">
        <f t="shared" si="47"/>
        <v>1:30</v>
      </c>
      <c r="O416" s="26">
        <f t="shared" si="48"/>
        <v>90</v>
      </c>
      <c r="P416" s="42" t="str">
        <f>VLOOKUP(O416,TABLES!$F$2:$H$8,3)</f>
        <v>1 to 3 hrs</v>
      </c>
      <c r="Q416" s="5" t="s">
        <v>1063</v>
      </c>
    </row>
    <row r="417" spans="1:17" x14ac:dyDescent="0.35">
      <c r="A417" s="39" t="s">
        <v>4</v>
      </c>
      <c r="B417" s="14">
        <v>45507</v>
      </c>
      <c r="C417" s="26" t="str">
        <f t="shared" si="42"/>
        <v>Q2-2024</v>
      </c>
      <c r="D417" s="27" t="str">
        <f t="shared" si="43"/>
        <v>2024</v>
      </c>
      <c r="E417" s="26" t="str">
        <f t="shared" si="44"/>
        <v>Q2</v>
      </c>
      <c r="F417" s="25" t="str">
        <f t="shared" si="45"/>
        <v>Aug-24</v>
      </c>
      <c r="G417" s="26" t="str">
        <f t="shared" si="46"/>
        <v>Sat</v>
      </c>
      <c r="H417" s="5" t="s">
        <v>554</v>
      </c>
      <c r="I417" s="42">
        <f>VLOOKUP(H417,TABLES!$A$2:$B$147,2,FALSE)</f>
        <v>4256</v>
      </c>
      <c r="J417" s="42" t="str">
        <f>VLOOKUP(I417,TABLES!$B$2:$C$147,2,FALSE)</f>
        <v>Tesco Pharmacy Department</v>
      </c>
      <c r="K417" s="2" t="s">
        <v>1027</v>
      </c>
      <c r="L417" s="21">
        <v>0.70833333333333337</v>
      </c>
      <c r="M417" s="21">
        <v>0.83333333333333337</v>
      </c>
      <c r="N417" s="26" t="str">
        <f t="shared" si="47"/>
        <v>3:00</v>
      </c>
      <c r="O417" s="26">
        <f t="shared" si="48"/>
        <v>180</v>
      </c>
      <c r="P417" s="42" t="str">
        <f>VLOOKUP(O417,TABLES!$F$2:$H$8,3)</f>
        <v>3 to 5 hrs</v>
      </c>
      <c r="Q417" s="5" t="s">
        <v>870</v>
      </c>
    </row>
    <row r="418" spans="1:17" x14ac:dyDescent="0.35">
      <c r="A418" s="39" t="s">
        <v>4</v>
      </c>
      <c r="B418" s="14">
        <v>45507</v>
      </c>
      <c r="C418" s="26" t="str">
        <f t="shared" si="42"/>
        <v>Q2-2024</v>
      </c>
      <c r="D418" s="27" t="str">
        <f t="shared" si="43"/>
        <v>2024</v>
      </c>
      <c r="E418" s="26" t="str">
        <f t="shared" si="44"/>
        <v>Q2</v>
      </c>
      <c r="F418" s="25" t="str">
        <f t="shared" si="45"/>
        <v>Aug-24</v>
      </c>
      <c r="G418" s="26" t="str">
        <f t="shared" si="46"/>
        <v>Sat</v>
      </c>
      <c r="H418" s="5" t="s">
        <v>177</v>
      </c>
      <c r="I418" s="42">
        <f>VLOOKUP(H418,TABLES!$A$2:$B$147,2,FALSE)</f>
        <v>4056</v>
      </c>
      <c r="J418" s="42" t="str">
        <f>VLOOKUP(I418,TABLES!$B$2:$C$147,2,FALSE)</f>
        <v>W Davidson &amp; Sons Ltd</v>
      </c>
      <c r="K418" s="2" t="s">
        <v>1026</v>
      </c>
      <c r="L418" s="21">
        <v>0.52083333333333337</v>
      </c>
      <c r="M418" s="21">
        <v>0.70833333333333337</v>
      </c>
      <c r="N418" s="26" t="str">
        <f t="shared" si="47"/>
        <v>4:30</v>
      </c>
      <c r="O418" s="26">
        <f t="shared" si="48"/>
        <v>270</v>
      </c>
      <c r="P418" s="42" t="str">
        <f>VLOOKUP(O418,TABLES!$F$2:$H$8,3)</f>
        <v>3 to 5 hrs</v>
      </c>
      <c r="Q418" s="5" t="s">
        <v>869</v>
      </c>
    </row>
    <row r="419" spans="1:17" x14ac:dyDescent="0.35">
      <c r="A419" s="39" t="s">
        <v>4</v>
      </c>
      <c r="B419" s="14">
        <v>45507</v>
      </c>
      <c r="C419" s="26" t="str">
        <f t="shared" si="42"/>
        <v>Q2-2024</v>
      </c>
      <c r="D419" s="27" t="str">
        <f t="shared" si="43"/>
        <v>2024</v>
      </c>
      <c r="E419" s="26" t="str">
        <f t="shared" si="44"/>
        <v>Q2</v>
      </c>
      <c r="F419" s="25" t="str">
        <f t="shared" si="45"/>
        <v>Aug-24</v>
      </c>
      <c r="G419" s="26" t="str">
        <f t="shared" si="46"/>
        <v>Sat</v>
      </c>
      <c r="H419" s="5" t="s">
        <v>491</v>
      </c>
      <c r="I419" s="42">
        <f>VLOOKUP(H419,TABLES!$A$2:$B$147,2,FALSE)</f>
        <v>4173</v>
      </c>
      <c r="J419" s="42" t="str">
        <f>VLOOKUP(I419,TABLES!$B$2:$C$147,2,FALSE)</f>
        <v>Asda Stores Ltd</v>
      </c>
      <c r="K419" s="2" t="s">
        <v>1026</v>
      </c>
      <c r="L419" s="21">
        <v>0.375</v>
      </c>
      <c r="M419" s="21">
        <v>0.79166666666666663</v>
      </c>
      <c r="N419" s="26" t="str">
        <f t="shared" si="47"/>
        <v>10:00</v>
      </c>
      <c r="O419" s="26">
        <f t="shared" si="48"/>
        <v>600</v>
      </c>
      <c r="P419" s="42" t="str">
        <f>VLOOKUP(O419,TABLES!$F$2:$H$8,3)</f>
        <v>Over 7 hrs</v>
      </c>
      <c r="Q419" s="5" t="s">
        <v>870</v>
      </c>
    </row>
    <row r="420" spans="1:17" x14ac:dyDescent="0.35">
      <c r="A420" s="39" t="s">
        <v>4</v>
      </c>
      <c r="B420" s="14">
        <v>45510</v>
      </c>
      <c r="C420" s="26" t="str">
        <f t="shared" si="42"/>
        <v>Q2-2024</v>
      </c>
      <c r="D420" s="27" t="str">
        <f t="shared" si="43"/>
        <v>2024</v>
      </c>
      <c r="E420" s="26" t="str">
        <f t="shared" si="44"/>
        <v>Q2</v>
      </c>
      <c r="F420" s="25" t="str">
        <f t="shared" si="45"/>
        <v>Aug-24</v>
      </c>
      <c r="G420" s="26" t="str">
        <f t="shared" si="46"/>
        <v>Tue</v>
      </c>
      <c r="H420" s="5" t="s">
        <v>491</v>
      </c>
      <c r="I420" s="42">
        <f>VLOOKUP(H420,TABLES!$A$2:$B$147,2,FALSE)</f>
        <v>4173</v>
      </c>
      <c r="J420" s="42" t="str">
        <f>VLOOKUP(I420,TABLES!$B$2:$C$147,2,FALSE)</f>
        <v>Asda Stores Ltd</v>
      </c>
      <c r="K420" s="2" t="s">
        <v>1026</v>
      </c>
      <c r="L420" s="21">
        <v>0.54166666666666663</v>
      </c>
      <c r="M420" s="21">
        <v>0.79166666666666663</v>
      </c>
      <c r="N420" s="26" t="str">
        <f t="shared" si="47"/>
        <v>6:00</v>
      </c>
      <c r="O420" s="26">
        <f t="shared" si="48"/>
        <v>360</v>
      </c>
      <c r="P420" s="42" t="str">
        <f>VLOOKUP(O420,TABLES!$F$2:$H$8,3)</f>
        <v>5 to 7 hrs</v>
      </c>
      <c r="Q420" s="5" t="s">
        <v>871</v>
      </c>
    </row>
    <row r="421" spans="1:17" x14ac:dyDescent="0.35">
      <c r="A421" s="39" t="s">
        <v>4</v>
      </c>
      <c r="B421" s="14">
        <v>45514</v>
      </c>
      <c r="C421" s="26" t="str">
        <f t="shared" si="42"/>
        <v>Q2-2024</v>
      </c>
      <c r="D421" s="27" t="str">
        <f t="shared" si="43"/>
        <v>2024</v>
      </c>
      <c r="E421" s="26" t="str">
        <f t="shared" si="44"/>
        <v>Q2</v>
      </c>
      <c r="F421" s="25" t="str">
        <f t="shared" si="45"/>
        <v>Aug-24</v>
      </c>
      <c r="G421" s="26" t="str">
        <f t="shared" si="46"/>
        <v>Sat</v>
      </c>
      <c r="H421" s="5" t="s">
        <v>554</v>
      </c>
      <c r="I421" s="42">
        <f>VLOOKUP(H421,TABLES!$A$2:$B$147,2,FALSE)</f>
        <v>4256</v>
      </c>
      <c r="J421" s="42" t="str">
        <f>VLOOKUP(I421,TABLES!$B$2:$C$147,2,FALSE)</f>
        <v>Tesco Pharmacy Department</v>
      </c>
      <c r="K421" s="2" t="s">
        <v>1027</v>
      </c>
      <c r="L421" s="21">
        <v>0.70833333333333337</v>
      </c>
      <c r="M421" s="21">
        <v>0.83333333333333337</v>
      </c>
      <c r="N421" s="26" t="str">
        <f t="shared" si="47"/>
        <v>3:00</v>
      </c>
      <c r="O421" s="26">
        <f t="shared" si="48"/>
        <v>180</v>
      </c>
      <c r="P421" s="42" t="str">
        <f>VLOOKUP(O421,TABLES!$F$2:$H$8,3)</f>
        <v>3 to 5 hrs</v>
      </c>
      <c r="Q421" s="5" t="s">
        <v>870</v>
      </c>
    </row>
    <row r="422" spans="1:17" x14ac:dyDescent="0.35">
      <c r="A422" s="39" t="s">
        <v>4</v>
      </c>
      <c r="B422" s="14">
        <v>45521</v>
      </c>
      <c r="C422" s="26" t="str">
        <f t="shared" si="42"/>
        <v>Q2-2024</v>
      </c>
      <c r="D422" s="27" t="str">
        <f t="shared" si="43"/>
        <v>2024</v>
      </c>
      <c r="E422" s="26" t="str">
        <f t="shared" si="44"/>
        <v>Q2</v>
      </c>
      <c r="F422" s="25" t="str">
        <f t="shared" si="45"/>
        <v>Aug-24</v>
      </c>
      <c r="G422" s="26" t="str">
        <f t="shared" si="46"/>
        <v>Sat</v>
      </c>
      <c r="H422" s="5" t="s">
        <v>31</v>
      </c>
      <c r="I422" s="42">
        <f>VLOOKUP(H422,TABLES!$A$2:$B$147,2,FALSE)</f>
        <v>4022</v>
      </c>
      <c r="J422" s="42" t="str">
        <f>VLOOKUP(I422,TABLES!$B$2:$C$147,2,FALSE)</f>
        <v>Boots the Chemists Ltd</v>
      </c>
      <c r="K422" s="2" t="s">
        <v>1026</v>
      </c>
      <c r="L422" s="21">
        <v>0.625</v>
      </c>
      <c r="M422" s="21">
        <v>0.72916666666666663</v>
      </c>
      <c r="N422" s="26" t="str">
        <f t="shared" si="47"/>
        <v>2:30</v>
      </c>
      <c r="O422" s="26">
        <f t="shared" si="48"/>
        <v>149.99999999999994</v>
      </c>
      <c r="P422" s="42" t="str">
        <f>VLOOKUP(O422,TABLES!$F$2:$H$8,3)</f>
        <v>1 to 3 hrs</v>
      </c>
      <c r="Q422" s="5" t="s">
        <v>869</v>
      </c>
    </row>
    <row r="423" spans="1:17" x14ac:dyDescent="0.35">
      <c r="A423" s="39" t="s">
        <v>4</v>
      </c>
      <c r="B423" s="14">
        <v>45528</v>
      </c>
      <c r="C423" s="26" t="str">
        <f t="shared" si="42"/>
        <v>Q2-2024</v>
      </c>
      <c r="D423" s="27" t="str">
        <f t="shared" si="43"/>
        <v>2024</v>
      </c>
      <c r="E423" s="26" t="str">
        <f t="shared" si="44"/>
        <v>Q2</v>
      </c>
      <c r="F423" s="25" t="str">
        <f t="shared" si="45"/>
        <v>Aug-24</v>
      </c>
      <c r="G423" s="26" t="str">
        <f t="shared" si="46"/>
        <v>Sat</v>
      </c>
      <c r="H423" s="5" t="s">
        <v>554</v>
      </c>
      <c r="I423" s="42">
        <f>VLOOKUP(H423,TABLES!$A$2:$B$147,2,FALSE)</f>
        <v>4256</v>
      </c>
      <c r="J423" s="42" t="str">
        <f>VLOOKUP(I423,TABLES!$B$2:$C$147,2,FALSE)</f>
        <v>Tesco Pharmacy Department</v>
      </c>
      <c r="K423" s="2" t="s">
        <v>1027</v>
      </c>
      <c r="L423" s="21">
        <v>0.375</v>
      </c>
      <c r="M423" s="21">
        <v>0.83333333333333337</v>
      </c>
      <c r="N423" s="26" t="str">
        <f t="shared" si="47"/>
        <v>11:00</v>
      </c>
      <c r="O423" s="26">
        <f t="shared" si="48"/>
        <v>660</v>
      </c>
      <c r="P423" s="42" t="str">
        <f>VLOOKUP(O423,TABLES!$F$2:$H$8,3)</f>
        <v>Over 7 hrs</v>
      </c>
      <c r="Q423" s="5" t="s">
        <v>870</v>
      </c>
    </row>
    <row r="424" spans="1:17" x14ac:dyDescent="0.35">
      <c r="A424" s="39" t="s">
        <v>4</v>
      </c>
      <c r="B424" s="14">
        <v>45529</v>
      </c>
      <c r="C424" s="26" t="str">
        <f t="shared" si="42"/>
        <v>Q2-2024</v>
      </c>
      <c r="D424" s="27" t="str">
        <f t="shared" si="43"/>
        <v>2024</v>
      </c>
      <c r="E424" s="26" t="str">
        <f t="shared" si="44"/>
        <v>Q2</v>
      </c>
      <c r="F424" s="25" t="str">
        <f t="shared" si="45"/>
        <v>Aug-24</v>
      </c>
      <c r="G424" s="26" t="str">
        <f t="shared" si="46"/>
        <v>Sun</v>
      </c>
      <c r="H424" s="5" t="s">
        <v>554</v>
      </c>
      <c r="I424" s="42">
        <f>VLOOKUP(H424,TABLES!$A$2:$B$147,2,FALSE)</f>
        <v>4256</v>
      </c>
      <c r="J424" s="42" t="str">
        <f>VLOOKUP(I424,TABLES!$B$2:$C$147,2,FALSE)</f>
        <v>Tesco Pharmacy Department</v>
      </c>
      <c r="K424" s="2" t="s">
        <v>1027</v>
      </c>
      <c r="L424" s="21">
        <v>0.41666666666666669</v>
      </c>
      <c r="M424" s="21">
        <v>0.75</v>
      </c>
      <c r="N424" s="26" t="str">
        <f t="shared" si="47"/>
        <v>8:00</v>
      </c>
      <c r="O424" s="26">
        <f t="shared" si="48"/>
        <v>480</v>
      </c>
      <c r="P424" s="42" t="str">
        <f>VLOOKUP(O424,TABLES!$F$2:$H$8,3)</f>
        <v>Over 7 hrs</v>
      </c>
      <c r="Q424" s="5" t="s">
        <v>870</v>
      </c>
    </row>
    <row r="425" spans="1:17" x14ac:dyDescent="0.35">
      <c r="A425" s="39" t="s">
        <v>4</v>
      </c>
      <c r="B425" s="14">
        <v>45530</v>
      </c>
      <c r="C425" s="26" t="str">
        <f t="shared" si="42"/>
        <v>Q2-2024</v>
      </c>
      <c r="D425" s="27" t="str">
        <f t="shared" si="43"/>
        <v>2024</v>
      </c>
      <c r="E425" s="26" t="str">
        <f t="shared" si="44"/>
        <v>Q2</v>
      </c>
      <c r="F425" s="25" t="str">
        <f t="shared" si="45"/>
        <v>Aug-24</v>
      </c>
      <c r="G425" s="26" t="str">
        <f t="shared" si="46"/>
        <v>Mon</v>
      </c>
      <c r="H425" s="5" t="s">
        <v>554</v>
      </c>
      <c r="I425" s="42">
        <f>VLOOKUP(H425,TABLES!$A$2:$B$147,2,FALSE)</f>
        <v>4256</v>
      </c>
      <c r="J425" s="42" t="str">
        <f>VLOOKUP(I425,TABLES!$B$2:$C$147,2,FALSE)</f>
        <v>Tesco Pharmacy Department</v>
      </c>
      <c r="K425" s="2" t="s">
        <v>1027</v>
      </c>
      <c r="L425" s="21">
        <v>0.375</v>
      </c>
      <c r="M425" s="21">
        <v>0.41666666666666669</v>
      </c>
      <c r="N425" s="26" t="str">
        <f t="shared" si="47"/>
        <v>1:00</v>
      </c>
      <c r="O425" s="26">
        <f t="shared" si="48"/>
        <v>60.000000000000028</v>
      </c>
      <c r="P425" s="42" t="str">
        <f>VLOOKUP(O425,TABLES!$F$2:$H$8,3)</f>
        <v>1 to 3 hrs</v>
      </c>
      <c r="Q425" s="5" t="s">
        <v>870</v>
      </c>
    </row>
    <row r="426" spans="1:17" x14ac:dyDescent="0.35">
      <c r="A426" s="39" t="s">
        <v>4</v>
      </c>
      <c r="B426" s="14">
        <v>45530</v>
      </c>
      <c r="C426" s="26" t="str">
        <f t="shared" si="42"/>
        <v>Q2-2024</v>
      </c>
      <c r="D426" s="27" t="str">
        <f t="shared" si="43"/>
        <v>2024</v>
      </c>
      <c r="E426" s="26" t="str">
        <f t="shared" si="44"/>
        <v>Q2</v>
      </c>
      <c r="F426" s="25" t="str">
        <f t="shared" si="45"/>
        <v>Aug-24</v>
      </c>
      <c r="G426" s="26" t="str">
        <f t="shared" si="46"/>
        <v>Mon</v>
      </c>
      <c r="H426" s="5" t="s">
        <v>554</v>
      </c>
      <c r="I426" s="42">
        <f>VLOOKUP(H426,TABLES!$A$2:$B$147,2,FALSE)</f>
        <v>4256</v>
      </c>
      <c r="J426" s="42" t="str">
        <f>VLOOKUP(I426,TABLES!$B$2:$C$147,2,FALSE)</f>
        <v>Tesco Pharmacy Department</v>
      </c>
      <c r="K426" s="2" t="s">
        <v>1027</v>
      </c>
      <c r="L426" s="21">
        <v>0.66666666666666663</v>
      </c>
      <c r="M426" s="21">
        <v>0.83333333333333337</v>
      </c>
      <c r="N426" s="26" t="str">
        <f t="shared" si="47"/>
        <v>4:00</v>
      </c>
      <c r="O426" s="26">
        <f t="shared" si="48"/>
        <v>240.00000000000011</v>
      </c>
      <c r="P426" s="42" t="str">
        <f>VLOOKUP(O426,TABLES!$F$2:$H$8,3)</f>
        <v>3 to 5 hrs</v>
      </c>
      <c r="Q426" s="5" t="s">
        <v>870</v>
      </c>
    </row>
    <row r="427" spans="1:17" x14ac:dyDescent="0.35">
      <c r="A427" s="39" t="s">
        <v>4</v>
      </c>
      <c r="B427" s="14">
        <v>45536</v>
      </c>
      <c r="C427" s="26" t="str">
        <f t="shared" si="42"/>
        <v>Q2-2024</v>
      </c>
      <c r="D427" s="27" t="str">
        <f t="shared" si="43"/>
        <v>2024</v>
      </c>
      <c r="E427" s="26" t="str">
        <f t="shared" si="44"/>
        <v>Q2</v>
      </c>
      <c r="F427" s="25" t="str">
        <f t="shared" si="45"/>
        <v>Sep-24</v>
      </c>
      <c r="G427" s="26" t="str">
        <f t="shared" si="46"/>
        <v>Sun</v>
      </c>
      <c r="H427" s="5" t="s">
        <v>491</v>
      </c>
      <c r="I427" s="42">
        <f>VLOOKUP(H427,[2]TABLES!$A$2:$B$147,2,FALSE)</f>
        <v>4173</v>
      </c>
      <c r="J427" s="42" t="str">
        <f>VLOOKUP(I427,[2]TABLES!$B$2:$C$147,2,FALSE)</f>
        <v>Asda Stores Ltd</v>
      </c>
      <c r="K427" s="2" t="s">
        <v>1026</v>
      </c>
      <c r="L427" s="21">
        <v>0.375</v>
      </c>
      <c r="M427" s="21">
        <v>0.79166666666666663</v>
      </c>
      <c r="N427" s="26" t="str">
        <f t="shared" si="47"/>
        <v>10:00</v>
      </c>
      <c r="O427" s="26">
        <f t="shared" si="48"/>
        <v>600</v>
      </c>
      <c r="P427" s="42" t="str">
        <f>VLOOKUP(O427,[2]TABLES!$F$2:$H$8,3)</f>
        <v>Over 7 hrs</v>
      </c>
      <c r="Q427" s="5" t="s">
        <v>870</v>
      </c>
    </row>
    <row r="428" spans="1:17" x14ac:dyDescent="0.35">
      <c r="A428" s="39" t="s">
        <v>4</v>
      </c>
      <c r="B428" s="14">
        <v>45536</v>
      </c>
      <c r="C428" s="26" t="str">
        <f t="shared" si="42"/>
        <v>Q2-2024</v>
      </c>
      <c r="D428" s="27" t="str">
        <f t="shared" si="43"/>
        <v>2024</v>
      </c>
      <c r="E428" s="26" t="str">
        <f t="shared" si="44"/>
        <v>Q2</v>
      </c>
      <c r="F428" s="25" t="str">
        <f t="shared" si="45"/>
        <v>Sep-24</v>
      </c>
      <c r="G428" s="26" t="str">
        <f t="shared" si="46"/>
        <v>Sun</v>
      </c>
      <c r="H428" s="5" t="s">
        <v>554</v>
      </c>
      <c r="I428" s="42">
        <f>VLOOKUP(H428,TABLES!$A$2:$B$147,2,FALSE)</f>
        <v>4256</v>
      </c>
      <c r="J428" s="42" t="str">
        <f>VLOOKUP(I428,TABLES!$B$2:$C$147,2,FALSE)</f>
        <v>Tesco Pharmacy Department</v>
      </c>
      <c r="K428" s="2" t="s">
        <v>1026</v>
      </c>
      <c r="L428" s="21">
        <v>0.66666666666666663</v>
      </c>
      <c r="M428" s="21">
        <v>0.75</v>
      </c>
      <c r="N428" s="26" t="str">
        <f t="shared" si="47"/>
        <v>2:00</v>
      </c>
      <c r="O428" s="26">
        <f t="shared" si="48"/>
        <v>120.00000000000006</v>
      </c>
      <c r="P428" s="42" t="str">
        <f>VLOOKUP(O428,TABLES!$F$2:$H$8,3)</f>
        <v>1 to 3 hrs</v>
      </c>
      <c r="Q428" s="5" t="s">
        <v>880</v>
      </c>
    </row>
    <row r="429" spans="1:17" x14ac:dyDescent="0.35">
      <c r="A429" s="39" t="s">
        <v>4</v>
      </c>
      <c r="B429" s="14">
        <v>45542</v>
      </c>
      <c r="C429" s="26" t="str">
        <f t="shared" si="42"/>
        <v>Q2-2024</v>
      </c>
      <c r="D429" s="27" t="str">
        <f t="shared" si="43"/>
        <v>2024</v>
      </c>
      <c r="E429" s="26" t="str">
        <f t="shared" si="44"/>
        <v>Q2</v>
      </c>
      <c r="F429" s="25" t="str">
        <f t="shared" si="45"/>
        <v>Sep-24</v>
      </c>
      <c r="G429" s="26" t="str">
        <f t="shared" si="46"/>
        <v>Sat</v>
      </c>
      <c r="H429" s="5" t="s">
        <v>98</v>
      </c>
      <c r="I429" s="42">
        <f>VLOOKUP(H429,[2]TABLES!$A$2:$B$147,2,FALSE)</f>
        <v>4019</v>
      </c>
      <c r="J429" s="42" t="str">
        <f>VLOOKUP(I429,[2]TABLES!$B$2:$C$147,2,FALSE)</f>
        <v>Zaq Aberdeen Ltd</v>
      </c>
      <c r="K429" s="2" t="s">
        <v>1026</v>
      </c>
      <c r="L429" s="21">
        <v>0.375</v>
      </c>
      <c r="M429" s="21">
        <v>0.45833333333333331</v>
      </c>
      <c r="N429" s="26" t="str">
        <f t="shared" si="47"/>
        <v>2:00</v>
      </c>
      <c r="O429" s="26">
        <f t="shared" si="48"/>
        <v>119.99999999999997</v>
      </c>
      <c r="P429" s="42" t="str">
        <f>VLOOKUP(O429,[2]TABLES!$F$2:$H$8,3)</f>
        <v>1 to 3 hrs</v>
      </c>
      <c r="Q429" s="5" t="s">
        <v>869</v>
      </c>
    </row>
    <row r="430" spans="1:17" x14ac:dyDescent="0.35">
      <c r="A430" s="39" t="s">
        <v>4</v>
      </c>
      <c r="B430" s="14">
        <v>45543</v>
      </c>
      <c r="C430" s="26" t="str">
        <f t="shared" si="42"/>
        <v>Q2-2024</v>
      </c>
      <c r="D430" s="27" t="str">
        <f t="shared" si="43"/>
        <v>2024</v>
      </c>
      <c r="E430" s="26" t="str">
        <f t="shared" si="44"/>
        <v>Q2</v>
      </c>
      <c r="F430" s="25" t="str">
        <f t="shared" si="45"/>
        <v>Sep-24</v>
      </c>
      <c r="G430" s="26" t="str">
        <f t="shared" si="46"/>
        <v>Sun</v>
      </c>
      <c r="H430" s="5" t="s">
        <v>554</v>
      </c>
      <c r="I430" s="42">
        <f>VLOOKUP(H430,TABLES!$A$2:$B$147,2,FALSE)</f>
        <v>4256</v>
      </c>
      <c r="J430" s="42" t="str">
        <f>VLOOKUP(I430,TABLES!$B$2:$C$147,2,FALSE)</f>
        <v>Tesco Pharmacy Department</v>
      </c>
      <c r="K430" s="2" t="s">
        <v>1026</v>
      </c>
      <c r="L430" s="21">
        <v>0.66666666666666663</v>
      </c>
      <c r="M430" s="21">
        <v>0.75</v>
      </c>
      <c r="N430" s="26" t="str">
        <f t="shared" si="47"/>
        <v>2:00</v>
      </c>
      <c r="O430" s="26">
        <f t="shared" si="48"/>
        <v>120.00000000000006</v>
      </c>
      <c r="P430" s="42" t="str">
        <f>VLOOKUP(O430,TABLES!$F$2:$H$8,3)</f>
        <v>1 to 3 hrs</v>
      </c>
      <c r="Q430" s="5" t="s">
        <v>880</v>
      </c>
    </row>
    <row r="431" spans="1:17" x14ac:dyDescent="0.35">
      <c r="A431" s="39" t="s">
        <v>4</v>
      </c>
      <c r="B431" s="14">
        <v>45550</v>
      </c>
      <c r="C431" s="26" t="str">
        <f t="shared" si="42"/>
        <v>Q2-2024</v>
      </c>
      <c r="D431" s="27" t="str">
        <f t="shared" si="43"/>
        <v>2024</v>
      </c>
      <c r="E431" s="26" t="str">
        <f t="shared" si="44"/>
        <v>Q2</v>
      </c>
      <c r="F431" s="25" t="str">
        <f t="shared" si="45"/>
        <v>Sep-24</v>
      </c>
      <c r="G431" s="26" t="str">
        <f t="shared" si="46"/>
        <v>Sun</v>
      </c>
      <c r="H431" s="5" t="s">
        <v>491</v>
      </c>
      <c r="I431" s="42">
        <f>VLOOKUP(H431,TABLES!$A$2:$B$147,2,FALSE)</f>
        <v>4173</v>
      </c>
      <c r="J431" s="42" t="str">
        <f>VLOOKUP(I431,TABLES!$B$2:$C$147,2,FALSE)</f>
        <v>Asda Stores Ltd</v>
      </c>
      <c r="K431" s="2" t="s">
        <v>1026</v>
      </c>
      <c r="L431" s="21">
        <v>0.41666666666666669</v>
      </c>
      <c r="M431" s="21">
        <v>0.75</v>
      </c>
      <c r="N431" s="26" t="str">
        <f t="shared" si="47"/>
        <v>8:00</v>
      </c>
      <c r="O431" s="26">
        <f t="shared" si="48"/>
        <v>480</v>
      </c>
      <c r="P431" s="42" t="str">
        <f>VLOOKUP(O431,TABLES!$F$2:$H$8,3)</f>
        <v>Over 7 hrs</v>
      </c>
      <c r="Q431" s="5" t="s">
        <v>870</v>
      </c>
    </row>
    <row r="432" spans="1:17" x14ac:dyDescent="0.35">
      <c r="A432" s="39" t="s">
        <v>4</v>
      </c>
      <c r="B432" s="14">
        <v>45550</v>
      </c>
      <c r="C432" s="26" t="str">
        <f t="shared" si="42"/>
        <v>Q2-2024</v>
      </c>
      <c r="D432" s="27" t="str">
        <f t="shared" si="43"/>
        <v>2024</v>
      </c>
      <c r="E432" s="26" t="str">
        <f t="shared" si="44"/>
        <v>Q2</v>
      </c>
      <c r="F432" s="25" t="str">
        <f t="shared" si="45"/>
        <v>Sep-24</v>
      </c>
      <c r="G432" s="26" t="str">
        <f t="shared" si="46"/>
        <v>Sun</v>
      </c>
      <c r="H432" s="5" t="s">
        <v>554</v>
      </c>
      <c r="I432" s="42">
        <f>VLOOKUP(H432,TABLES!$A$2:$B$147,2,FALSE)</f>
        <v>4256</v>
      </c>
      <c r="J432" s="42" t="str">
        <f>VLOOKUP(I432,TABLES!$B$2:$C$147,2,FALSE)</f>
        <v>Tesco Pharmacy Department</v>
      </c>
      <c r="K432" s="2" t="s">
        <v>1026</v>
      </c>
      <c r="L432" s="21">
        <v>0.66666666666666663</v>
      </c>
      <c r="M432" s="21">
        <v>0.75</v>
      </c>
      <c r="N432" s="26" t="str">
        <f t="shared" si="47"/>
        <v>2:00</v>
      </c>
      <c r="O432" s="26">
        <f t="shared" si="48"/>
        <v>120.00000000000006</v>
      </c>
      <c r="P432" s="42" t="str">
        <f>VLOOKUP(O432,TABLES!$F$2:$H$8,3)</f>
        <v>1 to 3 hrs</v>
      </c>
      <c r="Q432" s="5" t="s">
        <v>880</v>
      </c>
    </row>
    <row r="433" spans="1:17" x14ac:dyDescent="0.35">
      <c r="A433" s="39" t="s">
        <v>4</v>
      </c>
      <c r="B433" s="14">
        <v>45557</v>
      </c>
      <c r="C433" s="26" t="str">
        <f t="shared" si="42"/>
        <v>Q2-2024</v>
      </c>
      <c r="D433" s="27" t="str">
        <f t="shared" si="43"/>
        <v>2024</v>
      </c>
      <c r="E433" s="26" t="str">
        <f t="shared" si="44"/>
        <v>Q2</v>
      </c>
      <c r="F433" s="25" t="str">
        <f t="shared" si="45"/>
        <v>Sep-24</v>
      </c>
      <c r="G433" s="26" t="str">
        <f t="shared" si="46"/>
        <v>Sun</v>
      </c>
      <c r="H433" s="5" t="s">
        <v>554</v>
      </c>
      <c r="I433" s="42">
        <f>VLOOKUP(H433,TABLES!$A$2:$B$147,2,FALSE)</f>
        <v>4256</v>
      </c>
      <c r="J433" s="42" t="str">
        <f>VLOOKUP(I433,TABLES!$B$2:$C$147,2,FALSE)</f>
        <v>Tesco Pharmacy Department</v>
      </c>
      <c r="K433" s="2" t="s">
        <v>1026</v>
      </c>
      <c r="L433" s="21">
        <v>0.66666666666666663</v>
      </c>
      <c r="M433" s="21">
        <v>0.75</v>
      </c>
      <c r="N433" s="26" t="str">
        <f t="shared" si="47"/>
        <v>2:00</v>
      </c>
      <c r="O433" s="26">
        <f t="shared" si="48"/>
        <v>120.00000000000006</v>
      </c>
      <c r="P433" s="42" t="str">
        <f>VLOOKUP(O433,TABLES!$F$2:$H$8,3)</f>
        <v>1 to 3 hrs</v>
      </c>
      <c r="Q433" s="5" t="s">
        <v>880</v>
      </c>
    </row>
    <row r="434" spans="1:17" x14ac:dyDescent="0.35">
      <c r="A434" s="39" t="s">
        <v>4</v>
      </c>
      <c r="B434" s="14">
        <v>45564</v>
      </c>
      <c r="C434" s="26" t="str">
        <f t="shared" ref="C434" si="49">"Q"&amp;CHOOSE(MONTH(B434),4,4,4,1,1,1,2,2,2,3,3,3)&amp;"-"&amp;IF(MONTH(B434)&lt;4,0,1)+YEAR(B434)-1</f>
        <v>Q2-2024</v>
      </c>
      <c r="D434" s="27" t="str">
        <f t="shared" ref="D434" si="50">TEXT(B434,"yyyy")</f>
        <v>2024</v>
      </c>
      <c r="E434" s="26" t="str">
        <f t="shared" ref="E434" si="51">"Q"&amp;CHOOSE(MONTH(B434),4,4,4,1,1,1,2,2,2,3,3,3)</f>
        <v>Q2</v>
      </c>
      <c r="F434" s="25" t="str">
        <f t="shared" ref="F434" si="52">TEXT(B434,"mmm-yy")</f>
        <v>Sep-24</v>
      </c>
      <c r="G434" s="26" t="str">
        <f t="shared" ref="G434" si="53">TEXT(B434,"ddd")</f>
        <v>Sun</v>
      </c>
      <c r="H434" s="5" t="s">
        <v>554</v>
      </c>
      <c r="I434" s="42">
        <f>VLOOKUP(H434,TABLES!$A$2:$B$147,2,FALSE)</f>
        <v>4256</v>
      </c>
      <c r="J434" s="42" t="str">
        <f>VLOOKUP(I434,TABLES!$B$2:$C$147,2,FALSE)</f>
        <v>Tesco Pharmacy Department</v>
      </c>
      <c r="K434" s="2" t="s">
        <v>1026</v>
      </c>
      <c r="L434" s="21">
        <v>0.66666666666666663</v>
      </c>
      <c r="M434" s="21">
        <v>0.75</v>
      </c>
      <c r="N434" s="26" t="str">
        <f t="shared" ref="N434" si="54">TEXT(M434-L434,"H:MM")</f>
        <v>2:00</v>
      </c>
      <c r="O434" s="26">
        <f t="shared" ref="O434" si="55">(M434-L434)*1440</f>
        <v>120.00000000000006</v>
      </c>
      <c r="P434" s="42" t="str">
        <f>VLOOKUP(O434,TABLES!$F$2:$H$8,3)</f>
        <v>1 to 3 hrs</v>
      </c>
      <c r="Q434" s="5" t="s">
        <v>880</v>
      </c>
    </row>
    <row r="435" spans="1:17" x14ac:dyDescent="0.35">
      <c r="A435" s="39" t="s">
        <v>4</v>
      </c>
      <c r="B435" s="14">
        <v>45584</v>
      </c>
      <c r="C435" s="26" t="str">
        <f t="shared" si="42"/>
        <v>Q3-2024</v>
      </c>
      <c r="D435" s="27" t="str">
        <f t="shared" si="43"/>
        <v>2024</v>
      </c>
      <c r="E435" s="26" t="str">
        <f t="shared" si="44"/>
        <v>Q3</v>
      </c>
      <c r="F435" s="25" t="str">
        <f t="shared" si="45"/>
        <v>Oct-24</v>
      </c>
      <c r="G435" s="26" t="str">
        <f t="shared" si="46"/>
        <v>Sat</v>
      </c>
      <c r="H435" s="5" t="s">
        <v>37</v>
      </c>
      <c r="I435" s="42">
        <f>VLOOKUP(H435,TABLES!$A$2:$B$147,2,FALSE)</f>
        <v>4288</v>
      </c>
      <c r="J435" s="42" t="str">
        <f>VLOOKUP(I435,TABLES!$B$2:$C$147,2,FALSE)</f>
        <v>Asda Stores Ltd</v>
      </c>
      <c r="K435" s="2" t="s">
        <v>1026</v>
      </c>
      <c r="L435" s="21">
        <v>0.375</v>
      </c>
      <c r="M435" s="21">
        <v>0.79166666666666663</v>
      </c>
      <c r="N435" s="26" t="str">
        <f t="shared" si="47"/>
        <v>10:00</v>
      </c>
      <c r="O435" s="26">
        <f t="shared" si="48"/>
        <v>600</v>
      </c>
      <c r="P435" s="42" t="str">
        <f>VLOOKUP(O435,TABLES!$F$2:$H$8,3)</f>
        <v>Over 7 hrs</v>
      </c>
      <c r="Q435" s="5" t="s">
        <v>870</v>
      </c>
    </row>
    <row r="436" spans="1:17" x14ac:dyDescent="0.35">
      <c r="A436" s="39" t="s">
        <v>4</v>
      </c>
      <c r="B436" s="14">
        <v>45584</v>
      </c>
      <c r="C436" s="26" t="str">
        <f t="shared" si="42"/>
        <v>Q3-2024</v>
      </c>
      <c r="D436" s="27" t="str">
        <f t="shared" si="43"/>
        <v>2024</v>
      </c>
      <c r="E436" s="26" t="str">
        <f t="shared" si="44"/>
        <v>Q3</v>
      </c>
      <c r="F436" s="25" t="str">
        <f t="shared" si="45"/>
        <v>Oct-24</v>
      </c>
      <c r="G436" s="26" t="str">
        <f t="shared" si="46"/>
        <v>Sat</v>
      </c>
      <c r="H436" s="5" t="s">
        <v>554</v>
      </c>
      <c r="I436" s="42">
        <f>VLOOKUP(H436,TABLES!$A$2:$B$147,2,FALSE)</f>
        <v>4256</v>
      </c>
      <c r="J436" s="42" t="str">
        <f>VLOOKUP(I436,TABLES!$B$2:$C$147,2,FALSE)</f>
        <v>Tesco Pharmacy Department</v>
      </c>
      <c r="K436" s="2" t="s">
        <v>1026</v>
      </c>
      <c r="L436" s="21">
        <v>0.75</v>
      </c>
      <c r="M436" s="21">
        <v>0.83333333333333337</v>
      </c>
      <c r="N436" s="26" t="str">
        <f t="shared" si="47"/>
        <v>2:00</v>
      </c>
      <c r="O436" s="26">
        <f t="shared" si="48"/>
        <v>120.00000000000006</v>
      </c>
      <c r="P436" s="42" t="str">
        <f>VLOOKUP(O436,TABLES!$F$2:$H$8,3)</f>
        <v>1 to 3 hrs</v>
      </c>
      <c r="Q436" s="5" t="s">
        <v>870</v>
      </c>
    </row>
    <row r="437" spans="1:17" x14ac:dyDescent="0.35">
      <c r="A437" s="39" t="s">
        <v>4</v>
      </c>
      <c r="B437" s="14">
        <v>45585</v>
      </c>
      <c r="C437" s="26" t="str">
        <f t="shared" si="42"/>
        <v>Q3-2024</v>
      </c>
      <c r="D437" s="27" t="str">
        <f t="shared" si="43"/>
        <v>2024</v>
      </c>
      <c r="E437" s="26" t="str">
        <f t="shared" si="44"/>
        <v>Q3</v>
      </c>
      <c r="F437" s="25" t="str">
        <f t="shared" si="45"/>
        <v>Oct-24</v>
      </c>
      <c r="G437" s="26" t="str">
        <f t="shared" si="46"/>
        <v>Sun</v>
      </c>
      <c r="H437" s="5" t="s">
        <v>1083</v>
      </c>
      <c r="I437" s="42">
        <f>VLOOKUP(H437,TABLES!$A$2:$B$147,2,FALSE)</f>
        <v>4173</v>
      </c>
      <c r="J437" s="42" t="str">
        <f>VLOOKUP(I437,TABLES!$B$2:$C$147,2,FALSE)</f>
        <v>Asda Stores Ltd</v>
      </c>
      <c r="K437" s="2" t="s">
        <v>1026</v>
      </c>
      <c r="L437" s="21">
        <v>0.41666666666666669</v>
      </c>
      <c r="M437" s="21">
        <v>0.75</v>
      </c>
      <c r="N437" s="26" t="str">
        <f t="shared" si="47"/>
        <v>8:00</v>
      </c>
      <c r="O437" s="26">
        <f t="shared" si="48"/>
        <v>480</v>
      </c>
      <c r="P437" s="42" t="str">
        <f>VLOOKUP(O437,TABLES!$F$2:$H$8,3)</f>
        <v>Over 7 hrs</v>
      </c>
      <c r="Q437" s="5" t="s">
        <v>870</v>
      </c>
    </row>
    <row r="438" spans="1:17" x14ac:dyDescent="0.35">
      <c r="A438" s="39" t="s">
        <v>4</v>
      </c>
      <c r="B438" s="14">
        <v>45590</v>
      </c>
      <c r="C438" s="26" t="str">
        <f t="shared" si="42"/>
        <v>Q3-2024</v>
      </c>
      <c r="D438" s="27" t="str">
        <f t="shared" si="43"/>
        <v>2024</v>
      </c>
      <c r="E438" s="26" t="str">
        <f t="shared" si="44"/>
        <v>Q3</v>
      </c>
      <c r="F438" s="25" t="str">
        <f t="shared" si="45"/>
        <v>Oct-24</v>
      </c>
      <c r="G438" s="26" t="str">
        <f t="shared" si="46"/>
        <v>Fri</v>
      </c>
      <c r="H438" s="5" t="s">
        <v>37</v>
      </c>
      <c r="I438" s="42">
        <f>VLOOKUP(H438,TABLES!$A$2:$B$147,2,FALSE)</f>
        <v>4288</v>
      </c>
      <c r="J438" s="42" t="str">
        <f>VLOOKUP(I438,TABLES!$B$2:$C$147,2,FALSE)</f>
        <v>Asda Stores Ltd</v>
      </c>
      <c r="K438" s="2" t="s">
        <v>1026</v>
      </c>
      <c r="L438" s="21">
        <v>0.375</v>
      </c>
      <c r="M438" s="21">
        <v>0.58333333333333337</v>
      </c>
      <c r="N438" s="26" t="str">
        <f t="shared" si="47"/>
        <v>5:00</v>
      </c>
      <c r="O438" s="26">
        <f t="shared" si="48"/>
        <v>300.00000000000006</v>
      </c>
      <c r="P438" s="42" t="str">
        <f>VLOOKUP(O438,TABLES!$F$2:$H$8,3)</f>
        <v>5 to 7 hrs</v>
      </c>
      <c r="Q438" s="5" t="s">
        <v>870</v>
      </c>
    </row>
    <row r="439" spans="1:17" x14ac:dyDescent="0.35">
      <c r="A439" s="39" t="s">
        <v>4</v>
      </c>
      <c r="B439" s="14">
        <v>45591</v>
      </c>
      <c r="C439" s="26" t="str">
        <f t="shared" si="42"/>
        <v>Q3-2024</v>
      </c>
      <c r="D439" s="27" t="str">
        <f t="shared" si="43"/>
        <v>2024</v>
      </c>
      <c r="E439" s="26" t="str">
        <f t="shared" si="44"/>
        <v>Q3</v>
      </c>
      <c r="F439" s="25" t="str">
        <f t="shared" si="45"/>
        <v>Oct-24</v>
      </c>
      <c r="G439" s="26" t="str">
        <f t="shared" si="46"/>
        <v>Sat</v>
      </c>
      <c r="H439" s="5" t="s">
        <v>299</v>
      </c>
      <c r="I439" s="42">
        <f>VLOOKUP(H439,TABLES!$A$2:$B$147,2,FALSE)</f>
        <v>4093</v>
      </c>
      <c r="J439" s="42" t="str">
        <f>VLOOKUP(I439,TABLES!$B$2:$C$147,2,FALSE)</f>
        <v>Ms Karen Braithwaite</v>
      </c>
      <c r="K439" s="2" t="s">
        <v>1027</v>
      </c>
      <c r="L439" s="21">
        <v>0.375</v>
      </c>
      <c r="M439" s="21">
        <v>0.54166666666666663</v>
      </c>
      <c r="N439" s="26" t="str">
        <f t="shared" si="47"/>
        <v>4:00</v>
      </c>
      <c r="O439" s="26">
        <f t="shared" si="48"/>
        <v>239.99999999999994</v>
      </c>
      <c r="P439" s="42" t="str">
        <f>VLOOKUP(O439,TABLES!$F$2:$H$8,3)</f>
        <v>3 to 5 hrs</v>
      </c>
      <c r="Q439" s="5" t="s">
        <v>870</v>
      </c>
    </row>
    <row r="440" spans="1:17" x14ac:dyDescent="0.35">
      <c r="A440" s="39" t="s">
        <v>4</v>
      </c>
      <c r="B440" s="14">
        <v>45615</v>
      </c>
      <c r="C440" s="26" t="str">
        <f t="shared" si="42"/>
        <v>Q3-2024</v>
      </c>
      <c r="D440" s="27" t="str">
        <f t="shared" si="43"/>
        <v>2024</v>
      </c>
      <c r="E440" s="26" t="str">
        <f t="shared" si="44"/>
        <v>Q3</v>
      </c>
      <c r="F440" s="25" t="str">
        <f t="shared" si="45"/>
        <v>Nov-24</v>
      </c>
      <c r="G440" s="26" t="str">
        <f t="shared" si="46"/>
        <v>Tue</v>
      </c>
      <c r="H440" s="5" t="s">
        <v>26</v>
      </c>
      <c r="I440" s="42">
        <f>VLOOKUP(H440,TABLES!$A$2:$B$147,2,FALSE)</f>
        <v>4013</v>
      </c>
      <c r="J440" s="42" t="str">
        <f>VLOOKUP(I440,TABLES!$B$2:$C$147,2,FALSE)</f>
        <v>Boots the Chemists Ltd</v>
      </c>
      <c r="K440" s="2" t="s">
        <v>1027</v>
      </c>
      <c r="L440" s="21">
        <v>0.75</v>
      </c>
      <c r="M440" s="21">
        <v>0.79166666666666663</v>
      </c>
      <c r="N440" s="26" t="str">
        <f t="shared" si="47"/>
        <v>1:00</v>
      </c>
      <c r="O440" s="26">
        <f t="shared" si="48"/>
        <v>59.999999999999943</v>
      </c>
      <c r="P440" s="42" t="str">
        <f>VLOOKUP(O440,TABLES!$F$2:$H$8,3)</f>
        <v>1 to 3 hrs</v>
      </c>
      <c r="Q440" s="5" t="s">
        <v>880</v>
      </c>
    </row>
    <row r="441" spans="1:17" x14ac:dyDescent="0.35">
      <c r="A441" s="39" t="s">
        <v>4</v>
      </c>
      <c r="B441" s="14">
        <v>45615</v>
      </c>
      <c r="C441" s="26" t="str">
        <f t="shared" si="42"/>
        <v>Q3-2024</v>
      </c>
      <c r="D441" s="27" t="str">
        <f t="shared" si="43"/>
        <v>2024</v>
      </c>
      <c r="E441" s="26" t="str">
        <f t="shared" si="44"/>
        <v>Q3</v>
      </c>
      <c r="F441" s="25" t="str">
        <f t="shared" si="45"/>
        <v>Nov-24</v>
      </c>
      <c r="G441" s="26" t="str">
        <f t="shared" si="46"/>
        <v>Tue</v>
      </c>
      <c r="H441" s="5" t="s">
        <v>19</v>
      </c>
      <c r="I441" s="42">
        <f>VLOOKUP(H441,TABLES!$A$2:$B$147,2,FALSE)</f>
        <v>4314</v>
      </c>
      <c r="J441" s="42" t="str">
        <f>VLOOKUP(I441,TABLES!$B$2:$C$147,2,FALSE)</f>
        <v>L Rowland &amp; Co (Retail) Ltd</v>
      </c>
      <c r="K441" s="2" t="s">
        <v>1027</v>
      </c>
      <c r="L441" s="21">
        <v>0.70833333333333337</v>
      </c>
      <c r="M441" s="21">
        <v>0.75</v>
      </c>
      <c r="N441" s="26" t="str">
        <f t="shared" si="47"/>
        <v>1:00</v>
      </c>
      <c r="O441" s="26">
        <f t="shared" si="48"/>
        <v>59.999999999999943</v>
      </c>
      <c r="P441" s="42" t="str">
        <f>VLOOKUP(O441,TABLES!$F$2:$H$8,3)</f>
        <v>1 to 3 hrs</v>
      </c>
      <c r="Q441" s="5" t="s">
        <v>880</v>
      </c>
    </row>
    <row r="442" spans="1:17" x14ac:dyDescent="0.35">
      <c r="A442" s="39" t="s">
        <v>4</v>
      </c>
      <c r="B442" s="14">
        <v>45616</v>
      </c>
      <c r="C442" s="26" t="str">
        <f t="shared" si="42"/>
        <v>Q3-2024</v>
      </c>
      <c r="D442" s="27" t="str">
        <f t="shared" si="43"/>
        <v>2024</v>
      </c>
      <c r="E442" s="26" t="str">
        <f t="shared" si="44"/>
        <v>Q3</v>
      </c>
      <c r="F442" s="25" t="str">
        <f t="shared" si="45"/>
        <v>Nov-24</v>
      </c>
      <c r="G442" s="26" t="str">
        <f t="shared" si="46"/>
        <v>Wed</v>
      </c>
      <c r="H442" s="5" t="s">
        <v>26</v>
      </c>
      <c r="I442" s="42">
        <f>VLOOKUP(H442,TABLES!$A$2:$B$147,2,FALSE)</f>
        <v>4013</v>
      </c>
      <c r="J442" s="42" t="str">
        <f>VLOOKUP(I442,TABLES!$B$2:$C$147,2,FALSE)</f>
        <v>Boots the Chemists Ltd</v>
      </c>
      <c r="K442" s="2" t="s">
        <v>1027</v>
      </c>
      <c r="L442" s="21">
        <v>0.75</v>
      </c>
      <c r="M442" s="21">
        <v>0.79166666666666663</v>
      </c>
      <c r="N442" s="26" t="str">
        <f t="shared" si="47"/>
        <v>1:00</v>
      </c>
      <c r="O442" s="26">
        <f t="shared" si="48"/>
        <v>59.999999999999943</v>
      </c>
      <c r="P442" s="42" t="str">
        <f>VLOOKUP(O442,TABLES!$F$2:$H$8,3)</f>
        <v>1 to 3 hrs</v>
      </c>
      <c r="Q442" s="5" t="s">
        <v>880</v>
      </c>
    </row>
    <row r="443" spans="1:17" x14ac:dyDescent="0.35">
      <c r="A443" s="39" t="s">
        <v>4</v>
      </c>
      <c r="B443" s="14">
        <v>45626</v>
      </c>
      <c r="C443" s="26" t="str">
        <f t="shared" si="42"/>
        <v>Q3-2024</v>
      </c>
      <c r="D443" s="27" t="str">
        <f t="shared" si="43"/>
        <v>2024</v>
      </c>
      <c r="E443" s="26" t="str">
        <f t="shared" si="44"/>
        <v>Q3</v>
      </c>
      <c r="F443" s="25" t="str">
        <f t="shared" si="45"/>
        <v>Nov-24</v>
      </c>
      <c r="G443" s="26" t="str">
        <f t="shared" si="46"/>
        <v>Sat</v>
      </c>
      <c r="H443" s="5" t="s">
        <v>554</v>
      </c>
      <c r="I443" s="42">
        <f>VLOOKUP(H443,TABLES!$A$2:$B$147,2,FALSE)</f>
        <v>4256</v>
      </c>
      <c r="J443" s="42" t="str">
        <f>VLOOKUP(I443,TABLES!$B$2:$C$147,2,FALSE)</f>
        <v>Tesco Pharmacy Department</v>
      </c>
      <c r="K443" s="2" t="s">
        <v>1026</v>
      </c>
      <c r="L443" s="21">
        <v>0.375</v>
      </c>
      <c r="M443" s="21">
        <v>0.58333333333333337</v>
      </c>
      <c r="N443" s="26" t="str">
        <f t="shared" si="47"/>
        <v>5:00</v>
      </c>
      <c r="O443" s="26">
        <f t="shared" si="48"/>
        <v>300.00000000000006</v>
      </c>
      <c r="P443" s="42" t="str">
        <f>VLOOKUP(O443,TABLES!$F$2:$H$8,3)</f>
        <v>5 to 7 hrs</v>
      </c>
      <c r="Q443" s="5" t="s">
        <v>870</v>
      </c>
    </row>
    <row r="444" spans="1:17" x14ac:dyDescent="0.35">
      <c r="A444" s="39" t="s">
        <v>4</v>
      </c>
      <c r="B444" s="14">
        <v>45639</v>
      </c>
      <c r="C444" s="26" t="str">
        <f t="shared" si="42"/>
        <v>Q3-2024</v>
      </c>
      <c r="D444" s="27" t="str">
        <f t="shared" si="43"/>
        <v>2024</v>
      </c>
      <c r="E444" s="26" t="str">
        <f t="shared" si="44"/>
        <v>Q3</v>
      </c>
      <c r="F444" s="25" t="str">
        <f t="shared" si="45"/>
        <v>Dec-24</v>
      </c>
      <c r="G444" s="26" t="str">
        <f t="shared" si="46"/>
        <v>Fri</v>
      </c>
      <c r="H444" s="5" t="s">
        <v>675</v>
      </c>
      <c r="I444" s="42">
        <f>VLOOKUP(H444,TABLES!$A$2:$B$147,2,FALSE)</f>
        <v>4315</v>
      </c>
      <c r="J444" s="42" t="str">
        <f>VLOOKUP(I444,TABLES!$B$2:$C$147,2,FALSE)</f>
        <v>L Rowland &amp; Co (Retail) Ltd</v>
      </c>
      <c r="K444" s="2" t="s">
        <v>1026</v>
      </c>
      <c r="L444" s="21">
        <v>0.53472222222222221</v>
      </c>
      <c r="M444" s="21">
        <v>0.60416666666666663</v>
      </c>
      <c r="N444" s="26" t="str">
        <f t="shared" si="47"/>
        <v>1:40</v>
      </c>
      <c r="O444" s="26">
        <f t="shared" si="48"/>
        <v>99.999999999999972</v>
      </c>
      <c r="P444" s="42" t="str">
        <f>VLOOKUP(O444,TABLES!$F$2:$H$8,3)</f>
        <v>1 to 3 hrs</v>
      </c>
      <c r="Q444" s="5" t="s">
        <v>870</v>
      </c>
    </row>
    <row r="445" spans="1:17" x14ac:dyDescent="0.35">
      <c r="A445" s="39" t="s">
        <v>4</v>
      </c>
      <c r="B445" s="14">
        <v>45678</v>
      </c>
      <c r="C445" s="26" t="str">
        <f t="shared" si="42"/>
        <v>Q4-2024</v>
      </c>
      <c r="D445" s="27" t="str">
        <f t="shared" si="43"/>
        <v>2025</v>
      </c>
      <c r="E445" s="26" t="str">
        <f t="shared" si="44"/>
        <v>Q4</v>
      </c>
      <c r="F445" s="25" t="str">
        <f t="shared" si="45"/>
        <v>Jan-25</v>
      </c>
      <c r="G445" s="26" t="str">
        <f t="shared" si="46"/>
        <v>Tue</v>
      </c>
      <c r="H445" s="5" t="s">
        <v>299</v>
      </c>
      <c r="I445" s="42">
        <f>VLOOKUP(H445,TABLES!$A$2:$B$147,2,FALSE)</f>
        <v>4093</v>
      </c>
      <c r="J445" s="42" t="str">
        <f>VLOOKUP(I445,TABLES!$B$2:$C$147,2,FALSE)</f>
        <v>Ms Karen Braithwaite</v>
      </c>
      <c r="K445" s="2" t="s">
        <v>1026</v>
      </c>
      <c r="L445" s="21">
        <v>0.375</v>
      </c>
      <c r="M445" s="21">
        <v>0.5</v>
      </c>
      <c r="N445" s="26" t="str">
        <f t="shared" si="47"/>
        <v>3:00</v>
      </c>
      <c r="O445" s="26">
        <f t="shared" si="48"/>
        <v>180</v>
      </c>
      <c r="P445" s="42" t="str">
        <f>VLOOKUP(O445,TABLES!$F$2:$H$8,3)</f>
        <v>3 to 5 hrs</v>
      </c>
      <c r="Q445" s="5" t="s">
        <v>871</v>
      </c>
    </row>
    <row r="446" spans="1:17" x14ac:dyDescent="0.35">
      <c r="A446" s="39" t="s">
        <v>4</v>
      </c>
      <c r="B446" s="14">
        <v>45681</v>
      </c>
      <c r="C446" s="26" t="str">
        <f t="shared" si="42"/>
        <v>Q4-2024</v>
      </c>
      <c r="D446" s="27" t="str">
        <f t="shared" si="43"/>
        <v>2025</v>
      </c>
      <c r="E446" s="26" t="str">
        <f t="shared" si="44"/>
        <v>Q4</v>
      </c>
      <c r="F446" s="25" t="str">
        <f t="shared" si="45"/>
        <v>Jan-25</v>
      </c>
      <c r="G446" s="26" t="str">
        <f t="shared" si="46"/>
        <v>Fri</v>
      </c>
      <c r="H446" s="5" t="s">
        <v>29</v>
      </c>
      <c r="I446" s="42">
        <f>VLOOKUP(H446,TABLES!$A$2:$B$147,2,FALSE)</f>
        <v>4020</v>
      </c>
      <c r="J446" s="42" t="str">
        <f>VLOOKUP(I446,TABLES!$B$2:$C$147,2,FALSE)</f>
        <v>Boots the Chemists Ltd</v>
      </c>
      <c r="K446" s="2" t="s">
        <v>1027</v>
      </c>
      <c r="L446" s="21">
        <v>0.64583333333333337</v>
      </c>
      <c r="M446" s="21">
        <v>0.72916666666666663</v>
      </c>
      <c r="N446" s="26" t="str">
        <f t="shared" si="47"/>
        <v>2:00</v>
      </c>
      <c r="O446" s="26">
        <f t="shared" si="48"/>
        <v>119.99999999999989</v>
      </c>
      <c r="P446" s="42" t="str">
        <f>VLOOKUP(O446,TABLES!$F$2:$H$8,3)</f>
        <v>1 to 3 hrs</v>
      </c>
      <c r="Q446" s="5" t="s">
        <v>880</v>
      </c>
    </row>
    <row r="447" spans="1:17" x14ac:dyDescent="0.35">
      <c r="A447" s="39" t="s">
        <v>4</v>
      </c>
      <c r="B447" s="14">
        <v>45719</v>
      </c>
      <c r="C447" s="26" t="str">
        <f t="shared" si="42"/>
        <v>Q4-2024</v>
      </c>
      <c r="D447" s="27" t="str">
        <f t="shared" si="43"/>
        <v>2025</v>
      </c>
      <c r="E447" s="26" t="str">
        <f t="shared" si="44"/>
        <v>Q4</v>
      </c>
      <c r="F447" s="25" t="str">
        <f t="shared" si="45"/>
        <v>Mar-25</v>
      </c>
      <c r="G447" s="26" t="str">
        <f t="shared" si="46"/>
        <v>Mon</v>
      </c>
      <c r="H447" s="5" t="s">
        <v>491</v>
      </c>
      <c r="I447" s="42">
        <f>VLOOKUP(H447,TABLES!$A$2:$B$147,2,FALSE)</f>
        <v>4173</v>
      </c>
      <c r="J447" s="42" t="str">
        <f>VLOOKUP(I447,TABLES!$B$2:$C$147,2,FALSE)</f>
        <v>Asda Stores Ltd</v>
      </c>
      <c r="K447" s="2" t="s">
        <v>1027</v>
      </c>
      <c r="L447" s="21">
        <v>0.375</v>
      </c>
      <c r="M447" s="21">
        <v>0.79166666666666663</v>
      </c>
      <c r="N447" s="26" t="str">
        <f t="shared" si="47"/>
        <v>10:00</v>
      </c>
      <c r="O447" s="26">
        <f t="shared" si="48"/>
        <v>600</v>
      </c>
      <c r="P447" s="42" t="str">
        <f>VLOOKUP(O447,TABLES!$F$2:$H$8,3)</f>
        <v>Over 7 hrs</v>
      </c>
      <c r="Q447" s="5" t="s">
        <v>879</v>
      </c>
    </row>
    <row r="448" spans="1:17" x14ac:dyDescent="0.35">
      <c r="A448" s="39" t="s">
        <v>4</v>
      </c>
      <c r="B448" s="14">
        <v>45720</v>
      </c>
      <c r="C448" s="26" t="str">
        <f t="shared" ref="C448:C511" si="56">"Q"&amp;CHOOSE(MONTH(B448),4,4,4,1,1,1,2,2,2,3,3,3)&amp;"-"&amp;IF(MONTH(B448)&lt;4,0,1)+YEAR(B448)-1</f>
        <v>Q4-2024</v>
      </c>
      <c r="D448" s="27" t="str">
        <f t="shared" ref="D448:D511" si="57">TEXT(B448,"yyyy")</f>
        <v>2025</v>
      </c>
      <c r="E448" s="26" t="str">
        <f t="shared" ref="E448:E511" si="58">"Q"&amp;CHOOSE(MONTH(B448),4,4,4,1,1,1,2,2,2,3,3,3)</f>
        <v>Q4</v>
      </c>
      <c r="F448" s="25" t="str">
        <f t="shared" ref="F448:F511" si="59">TEXT(B448,"mmm-yy")</f>
        <v>Mar-25</v>
      </c>
      <c r="G448" s="26" t="str">
        <f t="shared" ref="G448:G511" si="60">TEXT(B448,"ddd")</f>
        <v>Tue</v>
      </c>
      <c r="H448" s="5" t="s">
        <v>491</v>
      </c>
      <c r="I448" s="42">
        <f>VLOOKUP(H448,TABLES!$A$2:$B$147,2,FALSE)</f>
        <v>4173</v>
      </c>
      <c r="J448" s="42" t="str">
        <f>VLOOKUP(I448,TABLES!$B$2:$C$147,2,FALSE)</f>
        <v>Asda Stores Ltd</v>
      </c>
      <c r="K448" s="2" t="s">
        <v>1027</v>
      </c>
      <c r="L448" s="21">
        <v>0.375</v>
      </c>
      <c r="M448" s="21">
        <v>0.79166666666666663</v>
      </c>
      <c r="N448" s="26" t="str">
        <f t="shared" ref="N448:N511" si="61">TEXT(M448-L448,"H:MM")</f>
        <v>10:00</v>
      </c>
      <c r="O448" s="26">
        <f t="shared" ref="O448:O511" si="62">(M448-L448)*1440</f>
        <v>600</v>
      </c>
      <c r="P448" s="42" t="str">
        <f>VLOOKUP(O448,TABLES!$F$2:$H$8,3)</f>
        <v>Over 7 hrs</v>
      </c>
      <c r="Q448" s="5" t="s">
        <v>879</v>
      </c>
    </row>
    <row r="449" spans="1:17" x14ac:dyDescent="0.35">
      <c r="A449" s="39" t="s">
        <v>4</v>
      </c>
      <c r="B449" s="14">
        <v>45721</v>
      </c>
      <c r="C449" s="26" t="str">
        <f t="shared" si="56"/>
        <v>Q4-2024</v>
      </c>
      <c r="D449" s="27" t="str">
        <f t="shared" si="57"/>
        <v>2025</v>
      </c>
      <c r="E449" s="26" t="str">
        <f t="shared" si="58"/>
        <v>Q4</v>
      </c>
      <c r="F449" s="25" t="str">
        <f t="shared" si="59"/>
        <v>Mar-25</v>
      </c>
      <c r="G449" s="26" t="str">
        <f t="shared" si="60"/>
        <v>Wed</v>
      </c>
      <c r="H449" s="5" t="s">
        <v>491</v>
      </c>
      <c r="I449" s="42">
        <f>VLOOKUP(H449,TABLES!$A$2:$B$147,2,FALSE)</f>
        <v>4173</v>
      </c>
      <c r="J449" s="42" t="str">
        <f>VLOOKUP(I449,TABLES!$B$2:$C$147,2,FALSE)</f>
        <v>Asda Stores Ltd</v>
      </c>
      <c r="K449" s="2" t="s">
        <v>1027</v>
      </c>
      <c r="L449" s="21">
        <v>0.375</v>
      </c>
      <c r="M449" s="21">
        <v>0.79166666666666663</v>
      </c>
      <c r="N449" s="26" t="str">
        <f t="shared" si="61"/>
        <v>10:00</v>
      </c>
      <c r="O449" s="26">
        <f t="shared" si="62"/>
        <v>600</v>
      </c>
      <c r="P449" s="42" t="str">
        <f>VLOOKUP(O449,TABLES!$F$2:$H$8,3)</f>
        <v>Over 7 hrs</v>
      </c>
      <c r="Q449" s="5" t="s">
        <v>879</v>
      </c>
    </row>
    <row r="450" spans="1:17" x14ac:dyDescent="0.35">
      <c r="A450" s="39" t="s">
        <v>4</v>
      </c>
      <c r="B450" s="14">
        <v>45722</v>
      </c>
      <c r="C450" s="26" t="str">
        <f t="shared" si="56"/>
        <v>Q4-2024</v>
      </c>
      <c r="D450" s="27" t="str">
        <f t="shared" si="57"/>
        <v>2025</v>
      </c>
      <c r="E450" s="26" t="str">
        <f t="shared" si="58"/>
        <v>Q4</v>
      </c>
      <c r="F450" s="25" t="str">
        <f t="shared" si="59"/>
        <v>Mar-25</v>
      </c>
      <c r="G450" s="26" t="str">
        <f t="shared" si="60"/>
        <v>Thu</v>
      </c>
      <c r="H450" s="5" t="s">
        <v>491</v>
      </c>
      <c r="I450" s="42">
        <f>VLOOKUP(H450,TABLES!$A$2:$B$147,2,FALSE)</f>
        <v>4173</v>
      </c>
      <c r="J450" s="42" t="str">
        <f>VLOOKUP(I450,TABLES!$B$2:$C$147,2,FALSE)</f>
        <v>Asda Stores Ltd</v>
      </c>
      <c r="K450" s="2" t="s">
        <v>1027</v>
      </c>
      <c r="L450" s="21">
        <v>0.375</v>
      </c>
      <c r="M450" s="21">
        <v>0.79166666666666663</v>
      </c>
      <c r="N450" s="26" t="str">
        <f t="shared" si="61"/>
        <v>10:00</v>
      </c>
      <c r="O450" s="26">
        <f t="shared" si="62"/>
        <v>600</v>
      </c>
      <c r="P450" s="42" t="str">
        <f>VLOOKUP(O450,TABLES!$F$2:$H$8,3)</f>
        <v>Over 7 hrs</v>
      </c>
      <c r="Q450" s="5" t="s">
        <v>879</v>
      </c>
    </row>
    <row r="451" spans="1:17" x14ac:dyDescent="0.35">
      <c r="A451" s="39" t="s">
        <v>4</v>
      </c>
      <c r="B451" s="14">
        <v>45723</v>
      </c>
      <c r="C451" s="26" t="str">
        <f t="shared" si="56"/>
        <v>Q4-2024</v>
      </c>
      <c r="D451" s="27" t="str">
        <f t="shared" si="57"/>
        <v>2025</v>
      </c>
      <c r="E451" s="26" t="str">
        <f t="shared" si="58"/>
        <v>Q4</v>
      </c>
      <c r="F451" s="25" t="str">
        <f t="shared" si="59"/>
        <v>Mar-25</v>
      </c>
      <c r="G451" s="26" t="str">
        <f t="shared" si="60"/>
        <v>Fri</v>
      </c>
      <c r="H451" s="5" t="s">
        <v>491</v>
      </c>
      <c r="I451" s="42">
        <f>VLOOKUP(H451,TABLES!$A$2:$B$147,2,FALSE)</f>
        <v>4173</v>
      </c>
      <c r="J451" s="42" t="str">
        <f>VLOOKUP(I451,TABLES!$B$2:$C$147,2,FALSE)</f>
        <v>Asda Stores Ltd</v>
      </c>
      <c r="K451" s="2" t="s">
        <v>1027</v>
      </c>
      <c r="L451" s="21">
        <v>0.375</v>
      </c>
      <c r="M451" s="21">
        <v>0.79166666666666663</v>
      </c>
      <c r="N451" s="26" t="str">
        <f t="shared" si="61"/>
        <v>10:00</v>
      </c>
      <c r="O451" s="26">
        <f t="shared" si="62"/>
        <v>600</v>
      </c>
      <c r="P451" s="42" t="str">
        <f>VLOOKUP(O451,TABLES!$F$2:$H$8,3)</f>
        <v>Over 7 hrs</v>
      </c>
      <c r="Q451" s="5" t="s">
        <v>879</v>
      </c>
    </row>
    <row r="452" spans="1:17" x14ac:dyDescent="0.35">
      <c r="A452" s="39" t="s">
        <v>4</v>
      </c>
      <c r="B452" s="14">
        <v>45724</v>
      </c>
      <c r="C452" s="26" t="str">
        <f t="shared" si="56"/>
        <v>Q4-2024</v>
      </c>
      <c r="D452" s="27" t="str">
        <f t="shared" si="57"/>
        <v>2025</v>
      </c>
      <c r="E452" s="26" t="str">
        <f t="shared" si="58"/>
        <v>Q4</v>
      </c>
      <c r="F452" s="25" t="str">
        <f t="shared" si="59"/>
        <v>Mar-25</v>
      </c>
      <c r="G452" s="26" t="str">
        <f t="shared" si="60"/>
        <v>Sat</v>
      </c>
      <c r="H452" s="5" t="s">
        <v>491</v>
      </c>
      <c r="I452" s="42">
        <f>VLOOKUP(H452,TABLES!$A$2:$B$147,2,FALSE)</f>
        <v>4173</v>
      </c>
      <c r="J452" s="42" t="str">
        <f>VLOOKUP(I452,TABLES!$B$2:$C$147,2,FALSE)</f>
        <v>Asda Stores Ltd</v>
      </c>
      <c r="K452" s="2" t="s">
        <v>1027</v>
      </c>
      <c r="L452" s="21">
        <v>0.375</v>
      </c>
      <c r="M452" s="21">
        <v>0.79166666666666663</v>
      </c>
      <c r="N452" s="26" t="str">
        <f t="shared" si="61"/>
        <v>10:00</v>
      </c>
      <c r="O452" s="26">
        <f t="shared" si="62"/>
        <v>600</v>
      </c>
      <c r="P452" s="42" t="str">
        <f>VLOOKUP(O452,TABLES!$F$2:$H$8,3)</f>
        <v>Over 7 hrs</v>
      </c>
      <c r="Q452" s="5" t="s">
        <v>879</v>
      </c>
    </row>
    <row r="453" spans="1:17" x14ac:dyDescent="0.35">
      <c r="A453" s="39" t="s">
        <v>4</v>
      </c>
      <c r="B453" s="14">
        <v>45725</v>
      </c>
      <c r="C453" s="26" t="str">
        <f t="shared" si="56"/>
        <v>Q4-2024</v>
      </c>
      <c r="D453" s="27" t="str">
        <f t="shared" si="57"/>
        <v>2025</v>
      </c>
      <c r="E453" s="26" t="str">
        <f t="shared" si="58"/>
        <v>Q4</v>
      </c>
      <c r="F453" s="25" t="str">
        <f t="shared" si="59"/>
        <v>Mar-25</v>
      </c>
      <c r="G453" s="26" t="str">
        <f t="shared" si="60"/>
        <v>Sun</v>
      </c>
      <c r="H453" s="5" t="s">
        <v>491</v>
      </c>
      <c r="I453" s="42">
        <f>VLOOKUP(H453,TABLES!$A$2:$B$147,2,FALSE)</f>
        <v>4173</v>
      </c>
      <c r="J453" s="42" t="str">
        <f>VLOOKUP(I453,TABLES!$B$2:$C$147,2,FALSE)</f>
        <v>Asda Stores Ltd</v>
      </c>
      <c r="K453" s="2" t="s">
        <v>1027</v>
      </c>
      <c r="L453" s="21">
        <v>0.41666666666666669</v>
      </c>
      <c r="M453" s="21">
        <v>0.75</v>
      </c>
      <c r="N453" s="26" t="str">
        <f t="shared" si="61"/>
        <v>8:00</v>
      </c>
      <c r="O453" s="26">
        <f t="shared" si="62"/>
        <v>480</v>
      </c>
      <c r="P453" s="42" t="str">
        <f>VLOOKUP(O453,TABLES!$F$2:$H$8,3)</f>
        <v>Over 7 hrs</v>
      </c>
      <c r="Q453" s="5" t="s">
        <v>879</v>
      </c>
    </row>
    <row r="454" spans="1:17" x14ac:dyDescent="0.35">
      <c r="A454" s="39" t="s">
        <v>4</v>
      </c>
      <c r="B454" s="14">
        <v>45726</v>
      </c>
      <c r="C454" s="26" t="str">
        <f t="shared" si="56"/>
        <v>Q4-2024</v>
      </c>
      <c r="D454" s="27" t="str">
        <f t="shared" si="57"/>
        <v>2025</v>
      </c>
      <c r="E454" s="26" t="str">
        <f t="shared" si="58"/>
        <v>Q4</v>
      </c>
      <c r="F454" s="25" t="str">
        <f t="shared" si="59"/>
        <v>Mar-25</v>
      </c>
      <c r="G454" s="26" t="str">
        <f t="shared" si="60"/>
        <v>Mon</v>
      </c>
      <c r="H454" s="5" t="s">
        <v>491</v>
      </c>
      <c r="I454" s="42">
        <f>VLOOKUP(H454,TABLES!$A$2:$B$147,2,FALSE)</f>
        <v>4173</v>
      </c>
      <c r="J454" s="42" t="str">
        <f>VLOOKUP(I454,TABLES!$B$2:$C$147,2,FALSE)</f>
        <v>Asda Stores Ltd</v>
      </c>
      <c r="K454" s="2" t="s">
        <v>1027</v>
      </c>
      <c r="L454" s="21">
        <v>0.375</v>
      </c>
      <c r="M454" s="21">
        <v>0.79166666666666663</v>
      </c>
      <c r="N454" s="26" t="str">
        <f t="shared" si="61"/>
        <v>10:00</v>
      </c>
      <c r="O454" s="26">
        <f t="shared" si="62"/>
        <v>600</v>
      </c>
      <c r="P454" s="42" t="str">
        <f>VLOOKUP(O454,TABLES!$F$2:$H$8,3)</f>
        <v>Over 7 hrs</v>
      </c>
      <c r="Q454" s="5" t="s">
        <v>879</v>
      </c>
    </row>
    <row r="455" spans="1:17" x14ac:dyDescent="0.35">
      <c r="A455" s="39" t="s">
        <v>4</v>
      </c>
      <c r="B455" s="14">
        <v>45727</v>
      </c>
      <c r="C455" s="26" t="str">
        <f t="shared" si="56"/>
        <v>Q4-2024</v>
      </c>
      <c r="D455" s="27" t="str">
        <f t="shared" si="57"/>
        <v>2025</v>
      </c>
      <c r="E455" s="26" t="str">
        <f t="shared" si="58"/>
        <v>Q4</v>
      </c>
      <c r="F455" s="25" t="str">
        <f t="shared" si="59"/>
        <v>Mar-25</v>
      </c>
      <c r="G455" s="26" t="str">
        <f t="shared" si="60"/>
        <v>Tue</v>
      </c>
      <c r="H455" s="5" t="s">
        <v>491</v>
      </c>
      <c r="I455" s="42">
        <f>VLOOKUP(H455,TABLES!$A$2:$B$147,2,FALSE)</f>
        <v>4173</v>
      </c>
      <c r="J455" s="42" t="str">
        <f>VLOOKUP(I455,TABLES!$B$2:$C$147,2,FALSE)</f>
        <v>Asda Stores Ltd</v>
      </c>
      <c r="K455" s="2" t="s">
        <v>1027</v>
      </c>
      <c r="L455" s="21">
        <v>0.375</v>
      </c>
      <c r="M455" s="21">
        <v>0.79166666666666663</v>
      </c>
      <c r="N455" s="26" t="str">
        <f t="shared" si="61"/>
        <v>10:00</v>
      </c>
      <c r="O455" s="26">
        <f t="shared" si="62"/>
        <v>600</v>
      </c>
      <c r="P455" s="42" t="str">
        <f>VLOOKUP(O455,TABLES!$F$2:$H$8,3)</f>
        <v>Over 7 hrs</v>
      </c>
      <c r="Q455" s="5" t="s">
        <v>879</v>
      </c>
    </row>
    <row r="456" spans="1:17" x14ac:dyDescent="0.35">
      <c r="A456" s="39" t="s">
        <v>4</v>
      </c>
      <c r="B456" s="14">
        <v>45728</v>
      </c>
      <c r="C456" s="26" t="str">
        <f t="shared" si="56"/>
        <v>Q4-2024</v>
      </c>
      <c r="D456" s="27" t="str">
        <f t="shared" si="57"/>
        <v>2025</v>
      </c>
      <c r="E456" s="26" t="str">
        <f t="shared" si="58"/>
        <v>Q4</v>
      </c>
      <c r="F456" s="25" t="str">
        <f t="shared" si="59"/>
        <v>Mar-25</v>
      </c>
      <c r="G456" s="26" t="str">
        <f t="shared" si="60"/>
        <v>Wed</v>
      </c>
      <c r="H456" s="5" t="s">
        <v>491</v>
      </c>
      <c r="I456" s="42">
        <f>VLOOKUP(H456,TABLES!$A$2:$B$147,2,FALSE)</f>
        <v>4173</v>
      </c>
      <c r="J456" s="42" t="str">
        <f>VLOOKUP(I456,TABLES!$B$2:$C$147,2,FALSE)</f>
        <v>Asda Stores Ltd</v>
      </c>
      <c r="K456" s="2" t="s">
        <v>1027</v>
      </c>
      <c r="L456" s="21">
        <v>0.375</v>
      </c>
      <c r="M456" s="21">
        <v>0.79166666666666663</v>
      </c>
      <c r="N456" s="26" t="str">
        <f t="shared" si="61"/>
        <v>10:00</v>
      </c>
      <c r="O456" s="26">
        <f t="shared" si="62"/>
        <v>600</v>
      </c>
      <c r="P456" s="42" t="str">
        <f>VLOOKUP(O456,TABLES!$F$2:$H$8,3)</f>
        <v>Over 7 hrs</v>
      </c>
      <c r="Q456" s="5" t="s">
        <v>879</v>
      </c>
    </row>
    <row r="457" spans="1:17" x14ac:dyDescent="0.35">
      <c r="A457" s="39" t="s">
        <v>4</v>
      </c>
      <c r="B457" s="14">
        <v>45729</v>
      </c>
      <c r="C457" s="26" t="str">
        <f t="shared" si="56"/>
        <v>Q4-2024</v>
      </c>
      <c r="D457" s="27" t="str">
        <f t="shared" si="57"/>
        <v>2025</v>
      </c>
      <c r="E457" s="26" t="str">
        <f t="shared" si="58"/>
        <v>Q4</v>
      </c>
      <c r="F457" s="25" t="str">
        <f t="shared" si="59"/>
        <v>Mar-25</v>
      </c>
      <c r="G457" s="26" t="str">
        <f t="shared" si="60"/>
        <v>Thu</v>
      </c>
      <c r="H457" s="5" t="s">
        <v>491</v>
      </c>
      <c r="I457" s="42">
        <f>VLOOKUP(H457,TABLES!$A$2:$B$147,2,FALSE)</f>
        <v>4173</v>
      </c>
      <c r="J457" s="42" t="str">
        <f>VLOOKUP(I457,TABLES!$B$2:$C$147,2,FALSE)</f>
        <v>Asda Stores Ltd</v>
      </c>
      <c r="K457" s="2" t="s">
        <v>1027</v>
      </c>
      <c r="L457" s="21">
        <v>0.375</v>
      </c>
      <c r="M457" s="21">
        <v>0.79166666666666663</v>
      </c>
      <c r="N457" s="26" t="str">
        <f t="shared" si="61"/>
        <v>10:00</v>
      </c>
      <c r="O457" s="26">
        <f t="shared" si="62"/>
        <v>600</v>
      </c>
      <c r="P457" s="42" t="str">
        <f>VLOOKUP(O457,TABLES!$F$2:$H$8,3)</f>
        <v>Over 7 hrs</v>
      </c>
      <c r="Q457" s="5" t="s">
        <v>879</v>
      </c>
    </row>
    <row r="458" spans="1:17" x14ac:dyDescent="0.35">
      <c r="A458" s="39" t="s">
        <v>4</v>
      </c>
      <c r="B458" s="14">
        <v>45730</v>
      </c>
      <c r="C458" s="26" t="str">
        <f t="shared" si="56"/>
        <v>Q4-2024</v>
      </c>
      <c r="D458" s="27" t="str">
        <f t="shared" si="57"/>
        <v>2025</v>
      </c>
      <c r="E458" s="26" t="str">
        <f t="shared" si="58"/>
        <v>Q4</v>
      </c>
      <c r="F458" s="25" t="str">
        <f t="shared" si="59"/>
        <v>Mar-25</v>
      </c>
      <c r="G458" s="26" t="str">
        <f t="shared" si="60"/>
        <v>Fri</v>
      </c>
      <c r="H458" s="5" t="s">
        <v>491</v>
      </c>
      <c r="I458" s="42">
        <f>VLOOKUP(H458,TABLES!$A$2:$B$147,2,FALSE)</f>
        <v>4173</v>
      </c>
      <c r="J458" s="42" t="str">
        <f>VLOOKUP(I458,TABLES!$B$2:$C$147,2,FALSE)</f>
        <v>Asda Stores Ltd</v>
      </c>
      <c r="K458" s="2" t="s">
        <v>1027</v>
      </c>
      <c r="L458" s="21">
        <v>0.375</v>
      </c>
      <c r="M458" s="21">
        <v>0.79166666666666663</v>
      </c>
      <c r="N458" s="26" t="str">
        <f t="shared" si="61"/>
        <v>10:00</v>
      </c>
      <c r="O458" s="26">
        <f t="shared" si="62"/>
        <v>600</v>
      </c>
      <c r="P458" s="42" t="str">
        <f>VLOOKUP(O458,TABLES!$F$2:$H$8,3)</f>
        <v>Over 7 hrs</v>
      </c>
      <c r="Q458" s="5" t="s">
        <v>879</v>
      </c>
    </row>
    <row r="459" spans="1:17" x14ac:dyDescent="0.35">
      <c r="A459" s="39" t="s">
        <v>4</v>
      </c>
      <c r="B459" s="14">
        <v>45738</v>
      </c>
      <c r="C459" s="26" t="str">
        <f t="shared" si="56"/>
        <v>Q4-2024</v>
      </c>
      <c r="D459" s="27" t="str">
        <f t="shared" si="57"/>
        <v>2025</v>
      </c>
      <c r="E459" s="26" t="str">
        <f t="shared" si="58"/>
        <v>Q4</v>
      </c>
      <c r="F459" s="25" t="str">
        <f t="shared" si="59"/>
        <v>Mar-25</v>
      </c>
      <c r="G459" s="26" t="str">
        <f t="shared" si="60"/>
        <v>Sat</v>
      </c>
      <c r="H459" s="5" t="s">
        <v>31</v>
      </c>
      <c r="I459" s="42">
        <f>VLOOKUP(H459,TABLES!$A$2:$B$147,2,FALSE)</f>
        <v>4022</v>
      </c>
      <c r="J459" s="42" t="str">
        <f>VLOOKUP(I459,TABLES!$B$2:$C$147,2,FALSE)</f>
        <v>Boots the Chemists Ltd</v>
      </c>
      <c r="K459" s="2" t="s">
        <v>1027</v>
      </c>
      <c r="L459" s="21">
        <v>0.375</v>
      </c>
      <c r="M459" s="21">
        <v>0.41666666666666669</v>
      </c>
      <c r="N459" s="26" t="str">
        <f t="shared" si="61"/>
        <v>1:00</v>
      </c>
      <c r="O459" s="26">
        <f t="shared" si="62"/>
        <v>60.000000000000028</v>
      </c>
      <c r="P459" s="42" t="str">
        <f>VLOOKUP(O459,TABLES!$F$2:$H$8,3)</f>
        <v>1 to 3 hrs</v>
      </c>
      <c r="Q459" s="5" t="s">
        <v>870</v>
      </c>
    </row>
    <row r="460" spans="1:17" x14ac:dyDescent="0.35">
      <c r="A460" s="39" t="s">
        <v>4</v>
      </c>
      <c r="B460" s="14">
        <v>45738</v>
      </c>
      <c r="C460" s="26" t="str">
        <f t="shared" si="56"/>
        <v>Q4-2024</v>
      </c>
      <c r="D460" s="27" t="str">
        <f t="shared" si="57"/>
        <v>2025</v>
      </c>
      <c r="E460" s="26" t="str">
        <f t="shared" si="58"/>
        <v>Q4</v>
      </c>
      <c r="F460" s="25" t="str">
        <f t="shared" si="59"/>
        <v>Mar-25</v>
      </c>
      <c r="G460" s="26" t="str">
        <f t="shared" si="60"/>
        <v>Sat</v>
      </c>
      <c r="H460" s="5" t="s">
        <v>31</v>
      </c>
      <c r="I460" s="42">
        <f>VLOOKUP(H460,TABLES!$A$2:$B$147,2,FALSE)</f>
        <v>4022</v>
      </c>
      <c r="J460" s="42" t="str">
        <f>VLOOKUP(I460,TABLES!$B$2:$C$147,2,FALSE)</f>
        <v>Boots the Chemists Ltd</v>
      </c>
      <c r="K460" s="2" t="s">
        <v>1027</v>
      </c>
      <c r="L460" s="21">
        <v>0.6875</v>
      </c>
      <c r="M460" s="21">
        <v>0.72916666666666663</v>
      </c>
      <c r="N460" s="26" t="str">
        <f t="shared" si="61"/>
        <v>1:00</v>
      </c>
      <c r="O460" s="26">
        <f t="shared" si="62"/>
        <v>59.999999999999943</v>
      </c>
      <c r="P460" s="42" t="str">
        <f>VLOOKUP(O460,TABLES!$F$2:$H$8,3)</f>
        <v>1 to 3 hrs</v>
      </c>
      <c r="Q460" s="5" t="s">
        <v>870</v>
      </c>
    </row>
    <row r="461" spans="1:17" x14ac:dyDescent="0.35">
      <c r="A461" s="39" t="s">
        <v>4</v>
      </c>
      <c r="B461" s="14">
        <v>45749</v>
      </c>
      <c r="C461" s="26" t="str">
        <f t="shared" si="56"/>
        <v>Q1-2025</v>
      </c>
      <c r="D461" s="27" t="str">
        <f t="shared" si="57"/>
        <v>2025</v>
      </c>
      <c r="E461" s="26" t="str">
        <f t="shared" si="58"/>
        <v>Q1</v>
      </c>
      <c r="F461" s="25" t="str">
        <f t="shared" si="59"/>
        <v>Apr-25</v>
      </c>
      <c r="G461" s="26" t="str">
        <f t="shared" si="60"/>
        <v>Wed</v>
      </c>
      <c r="H461" s="5" t="s">
        <v>26</v>
      </c>
      <c r="I461" s="42">
        <f>VLOOKUP(H461,TABLES!$A$2:$B$147,2,FALSE)</f>
        <v>4013</v>
      </c>
      <c r="J461" s="42" t="str">
        <f>VLOOKUP(I461,TABLES!$B$2:$C$147,2,FALSE)</f>
        <v>Boots the Chemists Ltd</v>
      </c>
      <c r="K461" s="2" t="s">
        <v>1027</v>
      </c>
      <c r="L461" s="21">
        <v>0.75</v>
      </c>
      <c r="M461" s="21">
        <v>0.79166666666666663</v>
      </c>
      <c r="N461" s="26" t="str">
        <f t="shared" si="61"/>
        <v>1:00</v>
      </c>
      <c r="O461" s="26">
        <f t="shared" si="62"/>
        <v>59.999999999999943</v>
      </c>
      <c r="P461" s="42" t="str">
        <f>VLOOKUP(O461,TABLES!$F$2:$H$8,3)</f>
        <v>1 to 3 hrs</v>
      </c>
      <c r="Q461" s="5" t="s">
        <v>869</v>
      </c>
    </row>
    <row r="462" spans="1:17" x14ac:dyDescent="0.35">
      <c r="A462" s="39" t="s">
        <v>4</v>
      </c>
      <c r="B462" s="14">
        <v>45752</v>
      </c>
      <c r="C462" s="26" t="str">
        <f t="shared" si="56"/>
        <v>Q1-2025</v>
      </c>
      <c r="D462" s="27" t="str">
        <f t="shared" si="57"/>
        <v>2025</v>
      </c>
      <c r="E462" s="26" t="str">
        <f t="shared" si="58"/>
        <v>Q1</v>
      </c>
      <c r="F462" s="25" t="str">
        <f t="shared" si="59"/>
        <v>Apr-25</v>
      </c>
      <c r="G462" s="26" t="str">
        <f t="shared" si="60"/>
        <v>Sat</v>
      </c>
      <c r="H462" s="5" t="s">
        <v>491</v>
      </c>
      <c r="I462" s="42">
        <f>VLOOKUP(H462,TABLES!$A$2:$B$147,2,FALSE)</f>
        <v>4173</v>
      </c>
      <c r="J462" s="42" t="str">
        <f>VLOOKUP(I462,TABLES!$B$2:$C$147,2,FALSE)</f>
        <v>Asda Stores Ltd</v>
      </c>
      <c r="K462" s="2" t="s">
        <v>1027</v>
      </c>
      <c r="L462" s="21">
        <v>0.54166666666666663</v>
      </c>
      <c r="M462" s="21">
        <v>0.79166666666666663</v>
      </c>
      <c r="N462" s="26" t="str">
        <f t="shared" si="61"/>
        <v>6:00</v>
      </c>
      <c r="O462" s="26">
        <f t="shared" si="62"/>
        <v>360</v>
      </c>
      <c r="P462" s="42" t="str">
        <f>VLOOKUP(O462,TABLES!$F$2:$H$8,3)</f>
        <v>5 to 7 hrs</v>
      </c>
      <c r="Q462" s="5" t="s">
        <v>870</v>
      </c>
    </row>
    <row r="463" spans="1:17" x14ac:dyDescent="0.35">
      <c r="A463" s="39" t="s">
        <v>4</v>
      </c>
      <c r="B463" s="14">
        <v>45753</v>
      </c>
      <c r="C463" s="26" t="str">
        <f t="shared" si="56"/>
        <v>Q1-2025</v>
      </c>
      <c r="D463" s="27" t="str">
        <f t="shared" si="57"/>
        <v>2025</v>
      </c>
      <c r="E463" s="26" t="str">
        <f t="shared" si="58"/>
        <v>Q1</v>
      </c>
      <c r="F463" s="25" t="str">
        <f t="shared" si="59"/>
        <v>Apr-25</v>
      </c>
      <c r="G463" s="26" t="str">
        <f t="shared" si="60"/>
        <v>Sun</v>
      </c>
      <c r="H463" s="5" t="s">
        <v>491</v>
      </c>
      <c r="I463" s="42">
        <f>VLOOKUP(H463,TABLES!$A$2:$B$147,2,FALSE)</f>
        <v>4173</v>
      </c>
      <c r="J463" s="42" t="str">
        <f>VLOOKUP(I463,TABLES!$B$2:$C$147,2,FALSE)</f>
        <v>Asda Stores Ltd</v>
      </c>
      <c r="K463" s="2" t="s">
        <v>1027</v>
      </c>
      <c r="L463" s="21">
        <v>0.41666666666666669</v>
      </c>
      <c r="M463" s="21">
        <v>0.75</v>
      </c>
      <c r="N463" s="26" t="str">
        <f t="shared" si="61"/>
        <v>8:00</v>
      </c>
      <c r="O463" s="26">
        <f t="shared" si="62"/>
        <v>480</v>
      </c>
      <c r="P463" s="42" t="str">
        <f>VLOOKUP(O463,TABLES!$F$2:$H$8,3)</f>
        <v>Over 7 hrs</v>
      </c>
      <c r="Q463" s="5" t="s">
        <v>870</v>
      </c>
    </row>
    <row r="464" spans="1:17" x14ac:dyDescent="0.35">
      <c r="A464" s="39" t="s">
        <v>4</v>
      </c>
      <c r="B464" s="14">
        <v>45755</v>
      </c>
      <c r="C464" s="26" t="str">
        <f t="shared" si="56"/>
        <v>Q1-2025</v>
      </c>
      <c r="D464" s="27" t="str">
        <f t="shared" si="57"/>
        <v>2025</v>
      </c>
      <c r="E464" s="26" t="str">
        <f t="shared" si="58"/>
        <v>Q1</v>
      </c>
      <c r="F464" s="25" t="str">
        <f t="shared" si="59"/>
        <v>Apr-25</v>
      </c>
      <c r="G464" s="26" t="str">
        <f t="shared" si="60"/>
        <v>Tue</v>
      </c>
      <c r="H464" s="5" t="s">
        <v>299</v>
      </c>
      <c r="I464" s="42">
        <f>VLOOKUP(H464,TABLES!$A$2:$B$147,2,FALSE)</f>
        <v>4093</v>
      </c>
      <c r="J464" s="42" t="str">
        <f>VLOOKUP(I464,TABLES!$B$2:$C$147,2,FALSE)</f>
        <v>Ms Karen Braithwaite</v>
      </c>
      <c r="K464" s="2" t="s">
        <v>1027</v>
      </c>
      <c r="L464" s="21">
        <v>0.58333333333333337</v>
      </c>
      <c r="M464" s="21">
        <v>0.6875</v>
      </c>
      <c r="N464" s="26" t="str">
        <f t="shared" si="61"/>
        <v>2:30</v>
      </c>
      <c r="O464" s="26">
        <f t="shared" si="62"/>
        <v>149.99999999999994</v>
      </c>
      <c r="P464" s="42" t="str">
        <f>VLOOKUP(O464,TABLES!$F$2:$H$8,3)</f>
        <v>1 to 3 hrs</v>
      </c>
      <c r="Q464" s="5" t="s">
        <v>872</v>
      </c>
    </row>
    <row r="465" spans="1:17" x14ac:dyDescent="0.35">
      <c r="A465" s="39" t="s">
        <v>4</v>
      </c>
      <c r="B465" s="14">
        <v>45758</v>
      </c>
      <c r="C465" s="26" t="str">
        <f t="shared" si="56"/>
        <v>Q1-2025</v>
      </c>
      <c r="D465" s="27" t="str">
        <f t="shared" si="57"/>
        <v>2025</v>
      </c>
      <c r="E465" s="26" t="str">
        <f t="shared" si="58"/>
        <v>Q1</v>
      </c>
      <c r="F465" s="25" t="str">
        <f t="shared" si="59"/>
        <v>Apr-25</v>
      </c>
      <c r="G465" s="26" t="str">
        <f t="shared" si="60"/>
        <v>Fri</v>
      </c>
      <c r="H465" s="5" t="s">
        <v>33</v>
      </c>
      <c r="I465" s="42">
        <f>VLOOKUP(H465,TABLES!$A$2:$B$147,2,FALSE)</f>
        <v>4061</v>
      </c>
      <c r="J465" s="42" t="str">
        <f>VLOOKUP(I465,TABLES!$B$2:$C$147,2,FALSE)</f>
        <v>Boots the Chemists Ltd</v>
      </c>
      <c r="K465" s="2" t="s">
        <v>1026</v>
      </c>
      <c r="L465" s="21">
        <v>0.4375</v>
      </c>
      <c r="M465" s="21">
        <v>0.52083333333333337</v>
      </c>
      <c r="N465" s="26" t="str">
        <f t="shared" si="61"/>
        <v>2:00</v>
      </c>
      <c r="O465" s="26">
        <f t="shared" si="62"/>
        <v>120.00000000000006</v>
      </c>
      <c r="P465" s="42" t="str">
        <f>VLOOKUP(O465,TABLES!$F$2:$H$8,3)</f>
        <v>1 to 3 hrs</v>
      </c>
      <c r="Q465" s="5" t="s">
        <v>880</v>
      </c>
    </row>
    <row r="466" spans="1:17" x14ac:dyDescent="0.35">
      <c r="A466" s="39" t="s">
        <v>4</v>
      </c>
      <c r="B466" s="14">
        <v>45759</v>
      </c>
      <c r="C466" s="26" t="str">
        <f t="shared" si="56"/>
        <v>Q1-2025</v>
      </c>
      <c r="D466" s="27" t="str">
        <f t="shared" si="57"/>
        <v>2025</v>
      </c>
      <c r="E466" s="26" t="str">
        <f t="shared" si="58"/>
        <v>Q1</v>
      </c>
      <c r="F466" s="25" t="str">
        <f t="shared" si="59"/>
        <v>Apr-25</v>
      </c>
      <c r="G466" s="26" t="str">
        <f t="shared" si="60"/>
        <v>Sat</v>
      </c>
      <c r="H466" s="5" t="s">
        <v>510</v>
      </c>
      <c r="I466" s="42">
        <f>VLOOKUP(H466,TABLES!$A$2:$B$147,2,FALSE)</f>
        <v>4193</v>
      </c>
      <c r="J466" s="42" t="str">
        <f>VLOOKUP(I466,TABLES!$B$2:$C$147,2,FALSE)</f>
        <v>Superdrug Stores PLC</v>
      </c>
      <c r="K466" s="2" t="s">
        <v>1027</v>
      </c>
      <c r="L466" s="21">
        <v>0.375</v>
      </c>
      <c r="M466" s="21">
        <v>0.75</v>
      </c>
      <c r="N466" s="26" t="str">
        <f t="shared" si="61"/>
        <v>9:00</v>
      </c>
      <c r="O466" s="26">
        <f t="shared" si="62"/>
        <v>540</v>
      </c>
      <c r="P466" s="42" t="str">
        <f>VLOOKUP(O466,TABLES!$F$2:$H$8,3)</f>
        <v>Over 7 hrs</v>
      </c>
      <c r="Q466" s="5" t="s">
        <v>870</v>
      </c>
    </row>
    <row r="467" spans="1:17" x14ac:dyDescent="0.35">
      <c r="A467" s="39" t="s">
        <v>4</v>
      </c>
      <c r="B467" s="14">
        <v>45767</v>
      </c>
      <c r="C467" s="26" t="str">
        <f t="shared" si="56"/>
        <v>Q1-2025</v>
      </c>
      <c r="D467" s="27" t="str">
        <f t="shared" si="57"/>
        <v>2025</v>
      </c>
      <c r="E467" s="26" t="str">
        <f t="shared" si="58"/>
        <v>Q1</v>
      </c>
      <c r="F467" s="25" t="str">
        <f t="shared" si="59"/>
        <v>Apr-25</v>
      </c>
      <c r="G467" s="26" t="str">
        <f t="shared" si="60"/>
        <v>Sun</v>
      </c>
      <c r="H467" s="5" t="s">
        <v>554</v>
      </c>
      <c r="I467" s="42">
        <f>VLOOKUP(H467,TABLES!$A$2:$B$147,2,FALSE)</f>
        <v>4256</v>
      </c>
      <c r="J467" s="42" t="str">
        <f>VLOOKUP(I467,TABLES!$B$2:$C$147,2,FALSE)</f>
        <v>Tesco Pharmacy Department</v>
      </c>
      <c r="K467" s="2" t="s">
        <v>1027</v>
      </c>
      <c r="L467" s="21">
        <v>0.41666666666666669</v>
      </c>
      <c r="M467" s="21">
        <v>0.75</v>
      </c>
      <c r="N467" s="26" t="str">
        <f t="shared" si="61"/>
        <v>8:00</v>
      </c>
      <c r="O467" s="26">
        <f t="shared" si="62"/>
        <v>480</v>
      </c>
      <c r="P467" s="42" t="str">
        <f>VLOOKUP(O467,TABLES!$F$2:$H$8,3)</f>
        <v>Over 7 hrs</v>
      </c>
      <c r="Q467" s="5" t="s">
        <v>870</v>
      </c>
    </row>
    <row r="468" spans="1:17" x14ac:dyDescent="0.35">
      <c r="A468" s="39" t="s">
        <v>4</v>
      </c>
      <c r="B468" s="14">
        <v>45780</v>
      </c>
      <c r="C468" s="26" t="str">
        <f t="shared" si="56"/>
        <v>Q1-2025</v>
      </c>
      <c r="D468" s="27" t="str">
        <f t="shared" si="57"/>
        <v>2025</v>
      </c>
      <c r="E468" s="26" t="str">
        <f t="shared" si="58"/>
        <v>Q1</v>
      </c>
      <c r="F468" s="25" t="str">
        <f t="shared" si="59"/>
        <v>May-25</v>
      </c>
      <c r="G468" s="26" t="str">
        <f t="shared" si="60"/>
        <v>Sat</v>
      </c>
      <c r="H468" s="5" t="s">
        <v>491</v>
      </c>
      <c r="I468" s="42">
        <f>VLOOKUP(H468,TABLES!$A$2:$B$147,2,FALSE)</f>
        <v>4173</v>
      </c>
      <c r="J468" s="42" t="str">
        <f>VLOOKUP(I468,TABLES!$B$2:$C$147,2,FALSE)</f>
        <v>Asda Stores Ltd</v>
      </c>
      <c r="K468" s="2" t="s">
        <v>1026</v>
      </c>
      <c r="L468" s="21">
        <v>0.70833333333333337</v>
      </c>
      <c r="M468" s="21">
        <v>0.79166666666666663</v>
      </c>
      <c r="N468" s="26" t="str">
        <f t="shared" si="61"/>
        <v>2:00</v>
      </c>
      <c r="O468" s="26">
        <f t="shared" si="62"/>
        <v>119.99999999999989</v>
      </c>
      <c r="P468" s="42" t="str">
        <f>VLOOKUP(O468,TABLES!$F$2:$H$8,3)</f>
        <v>1 to 3 hrs</v>
      </c>
      <c r="Q468" s="5" t="s">
        <v>870</v>
      </c>
    </row>
    <row r="469" spans="1:17" x14ac:dyDescent="0.35">
      <c r="A469" s="39" t="s">
        <v>4</v>
      </c>
      <c r="B469" s="14">
        <v>45789</v>
      </c>
      <c r="C469" s="26" t="str">
        <f t="shared" si="56"/>
        <v>Q1-2025</v>
      </c>
      <c r="D469" s="27" t="str">
        <f t="shared" si="57"/>
        <v>2025</v>
      </c>
      <c r="E469" s="26" t="str">
        <f t="shared" si="58"/>
        <v>Q1</v>
      </c>
      <c r="F469" s="25" t="str">
        <f t="shared" si="59"/>
        <v>May-25</v>
      </c>
      <c r="G469" s="26" t="str">
        <f t="shared" si="60"/>
        <v>Mon</v>
      </c>
      <c r="H469" s="5" t="s">
        <v>368</v>
      </c>
      <c r="I469" s="42">
        <f>VLOOKUP(H469,TABLES!$A$2:$B$147,2,FALSE)</f>
        <v>4117</v>
      </c>
      <c r="J469" s="42" t="str">
        <f>VLOOKUP(I469,TABLES!$B$2:$C$147,2,FALSE)</f>
        <v>Clear Pharmacy</v>
      </c>
      <c r="K469" s="2" t="s">
        <v>1026</v>
      </c>
      <c r="L469" s="21">
        <v>0.375</v>
      </c>
      <c r="M469" s="21">
        <v>0.45833333333333331</v>
      </c>
      <c r="N469" s="26" t="str">
        <f t="shared" si="61"/>
        <v>2:00</v>
      </c>
      <c r="O469" s="26">
        <f t="shared" si="62"/>
        <v>119.99999999999997</v>
      </c>
      <c r="P469" s="42" t="str">
        <f>VLOOKUP(O469,TABLES!$F$2:$H$8,3)</f>
        <v>1 to 3 hrs</v>
      </c>
      <c r="Q469" s="5" t="s">
        <v>869</v>
      </c>
    </row>
    <row r="470" spans="1:17" x14ac:dyDescent="0.35">
      <c r="A470" s="39" t="s">
        <v>4</v>
      </c>
      <c r="B470" s="14">
        <v>45792</v>
      </c>
      <c r="C470" s="26" t="str">
        <f t="shared" si="56"/>
        <v>Q1-2025</v>
      </c>
      <c r="D470" s="27" t="str">
        <f t="shared" si="57"/>
        <v>2025</v>
      </c>
      <c r="E470" s="26" t="str">
        <f t="shared" si="58"/>
        <v>Q1</v>
      </c>
      <c r="F470" s="25" t="str">
        <f t="shared" si="59"/>
        <v>May-25</v>
      </c>
      <c r="G470" s="26" t="str">
        <f t="shared" si="60"/>
        <v>Thu</v>
      </c>
      <c r="H470" s="5" t="s">
        <v>27</v>
      </c>
      <c r="I470" s="42">
        <f>VLOOKUP(H470,TABLES!$A$2:$B$147,2,FALSE)</f>
        <v>4011</v>
      </c>
      <c r="J470" s="42" t="str">
        <f>VLOOKUP(I470,TABLES!$B$2:$C$147,2,FALSE)</f>
        <v>Boots the Chemists Ltd</v>
      </c>
      <c r="K470" s="2" t="s">
        <v>1026</v>
      </c>
      <c r="L470" s="21">
        <v>0.375</v>
      </c>
      <c r="M470" s="21">
        <v>0.5</v>
      </c>
      <c r="N470" s="26" t="str">
        <f t="shared" si="61"/>
        <v>3:00</v>
      </c>
      <c r="O470" s="26">
        <f t="shared" si="62"/>
        <v>180</v>
      </c>
      <c r="P470" s="42" t="str">
        <f>VLOOKUP(O470,TABLES!$F$2:$H$8,3)</f>
        <v>3 to 5 hrs</v>
      </c>
      <c r="Q470" s="5" t="s">
        <v>878</v>
      </c>
    </row>
    <row r="471" spans="1:17" x14ac:dyDescent="0.35">
      <c r="A471" s="39" t="s">
        <v>4</v>
      </c>
      <c r="B471" s="14">
        <v>45810</v>
      </c>
      <c r="C471" s="26" t="str">
        <f t="shared" si="56"/>
        <v>Q1-2025</v>
      </c>
      <c r="D471" s="27" t="str">
        <f t="shared" si="57"/>
        <v>2025</v>
      </c>
      <c r="E471" s="26" t="str">
        <f t="shared" si="58"/>
        <v>Q1</v>
      </c>
      <c r="F471" s="25" t="str">
        <f t="shared" si="59"/>
        <v>Jun-25</v>
      </c>
      <c r="G471" s="26" t="str">
        <f t="shared" si="60"/>
        <v>Mon</v>
      </c>
      <c r="H471" s="5" t="s">
        <v>760</v>
      </c>
      <c r="I471" s="42">
        <f>VLOOKUP(H471,TABLES!$A$2:$B$147,2,FALSE)</f>
        <v>4333</v>
      </c>
      <c r="J471" s="42" t="str">
        <f>VLOOKUP(I471,TABLES!$B$2:$C$147,2,FALSE)</f>
        <v>Wm Morrisons supermarket Plc</v>
      </c>
      <c r="K471" s="2" t="s">
        <v>1027</v>
      </c>
      <c r="L471" s="21">
        <v>0.75</v>
      </c>
      <c r="M471" s="21">
        <v>0.79166666666666663</v>
      </c>
      <c r="N471" s="26" t="str">
        <f t="shared" si="61"/>
        <v>1:00</v>
      </c>
      <c r="O471" s="26">
        <f t="shared" si="62"/>
        <v>59.999999999999943</v>
      </c>
      <c r="P471" s="42" t="str">
        <f>VLOOKUP(O471,TABLES!$F$2:$H$8,3)</f>
        <v>1 to 3 hrs</v>
      </c>
      <c r="Q471" s="5" t="s">
        <v>870</v>
      </c>
    </row>
    <row r="472" spans="1:17" x14ac:dyDescent="0.35">
      <c r="A472" s="39" t="s">
        <v>4</v>
      </c>
      <c r="B472" s="14">
        <v>45815</v>
      </c>
      <c r="C472" s="26" t="str">
        <f t="shared" si="56"/>
        <v>Q1-2025</v>
      </c>
      <c r="D472" s="27" t="str">
        <f t="shared" si="57"/>
        <v>2025</v>
      </c>
      <c r="E472" s="26" t="str">
        <f t="shared" si="58"/>
        <v>Q1</v>
      </c>
      <c r="F472" s="25" t="str">
        <f t="shared" si="59"/>
        <v>Jun-25</v>
      </c>
      <c r="G472" s="26" t="str">
        <f t="shared" si="60"/>
        <v>Sat</v>
      </c>
      <c r="H472" s="5" t="s">
        <v>554</v>
      </c>
      <c r="I472" s="42">
        <f>VLOOKUP(H472,TABLES!$A$2:$B$147,2,FALSE)</f>
        <v>4256</v>
      </c>
      <c r="J472" s="42" t="str">
        <f>VLOOKUP(I472,TABLES!$B$2:$C$147,2,FALSE)</f>
        <v>Tesco Pharmacy Department</v>
      </c>
      <c r="K472" s="2" t="s">
        <v>1027</v>
      </c>
      <c r="L472" s="21">
        <v>0.70833333333333337</v>
      </c>
      <c r="M472" s="21">
        <v>0.83333333333333337</v>
      </c>
      <c r="N472" s="26" t="str">
        <f t="shared" si="61"/>
        <v>3:00</v>
      </c>
      <c r="O472" s="26">
        <f t="shared" si="62"/>
        <v>180</v>
      </c>
      <c r="P472" s="42" t="str">
        <f>VLOOKUP(O472,TABLES!$F$2:$H$8,3)</f>
        <v>3 to 5 hrs</v>
      </c>
      <c r="Q472" s="5" t="s">
        <v>870</v>
      </c>
    </row>
    <row r="473" spans="1:17" x14ac:dyDescent="0.35">
      <c r="A473" s="39" t="s">
        <v>4</v>
      </c>
      <c r="B473" s="14">
        <v>45823</v>
      </c>
      <c r="C473" s="26" t="str">
        <f t="shared" si="56"/>
        <v>Q1-2025</v>
      </c>
      <c r="D473" s="27" t="str">
        <f t="shared" si="57"/>
        <v>2025</v>
      </c>
      <c r="E473" s="26" t="str">
        <f t="shared" si="58"/>
        <v>Q1</v>
      </c>
      <c r="F473" s="25" t="str">
        <f t="shared" si="59"/>
        <v>Jun-25</v>
      </c>
      <c r="G473" s="26" t="str">
        <f t="shared" si="60"/>
        <v>Sun</v>
      </c>
      <c r="H473" s="5" t="s">
        <v>554</v>
      </c>
      <c r="I473" s="42">
        <f>VLOOKUP(H473,TABLES!$A$2:$B$147,2,FALSE)</f>
        <v>4256</v>
      </c>
      <c r="J473" s="42" t="str">
        <f>VLOOKUP(I473,TABLES!$B$2:$C$147,2,FALSE)</f>
        <v>Tesco Pharmacy Department</v>
      </c>
      <c r="K473" s="2" t="s">
        <v>1026</v>
      </c>
      <c r="L473" s="21">
        <v>0.41666666666666669</v>
      </c>
      <c r="M473" s="21">
        <v>0.75</v>
      </c>
      <c r="N473" s="26" t="str">
        <f t="shared" si="61"/>
        <v>8:00</v>
      </c>
      <c r="O473" s="26">
        <f t="shared" si="62"/>
        <v>480</v>
      </c>
      <c r="P473" s="42" t="str">
        <f>VLOOKUP(O473,TABLES!$F$2:$H$8,3)</f>
        <v>Over 7 hrs</v>
      </c>
      <c r="Q473" s="5" t="s">
        <v>870</v>
      </c>
    </row>
    <row r="474" spans="1:17" x14ac:dyDescent="0.35">
      <c r="A474" s="39" t="s">
        <v>4</v>
      </c>
      <c r="B474" s="14">
        <v>45823</v>
      </c>
      <c r="C474" s="26" t="str">
        <f t="shared" si="56"/>
        <v>Q1-2025</v>
      </c>
      <c r="D474" s="27" t="str">
        <f t="shared" si="57"/>
        <v>2025</v>
      </c>
      <c r="E474" s="26" t="str">
        <f t="shared" si="58"/>
        <v>Q1</v>
      </c>
      <c r="F474" s="25" t="str">
        <f t="shared" si="59"/>
        <v>Jun-25</v>
      </c>
      <c r="G474" s="26" t="str">
        <f t="shared" si="60"/>
        <v>Sun</v>
      </c>
      <c r="H474" s="5" t="s">
        <v>491</v>
      </c>
      <c r="I474" s="42">
        <f>VLOOKUP(H474,TABLES!$A$2:$B$147,2,FALSE)</f>
        <v>4173</v>
      </c>
      <c r="J474" s="42" t="str">
        <f>VLOOKUP(I474,TABLES!$B$2:$C$147,2,FALSE)</f>
        <v>Asda Stores Ltd</v>
      </c>
      <c r="K474" s="2" t="s">
        <v>1026</v>
      </c>
      <c r="L474" s="21">
        <v>0.41666666666666669</v>
      </c>
      <c r="M474" s="21">
        <v>0.5</v>
      </c>
      <c r="N474" s="26" t="str">
        <f t="shared" si="61"/>
        <v>2:00</v>
      </c>
      <c r="O474" s="26">
        <f t="shared" si="62"/>
        <v>119.99999999999997</v>
      </c>
      <c r="P474" s="42" t="str">
        <f>VLOOKUP(O474,TABLES!$F$2:$H$8,3)</f>
        <v>1 to 3 hrs</v>
      </c>
      <c r="Q474" s="5" t="s">
        <v>870</v>
      </c>
    </row>
    <row r="475" spans="1:17" x14ac:dyDescent="0.35">
      <c r="A475" s="39" t="s">
        <v>4</v>
      </c>
      <c r="B475" s="14">
        <v>45838</v>
      </c>
      <c r="C475" s="26" t="str">
        <f t="shared" si="56"/>
        <v>Q1-2025</v>
      </c>
      <c r="D475" s="27" t="str">
        <f t="shared" si="57"/>
        <v>2025</v>
      </c>
      <c r="E475" s="26" t="str">
        <f t="shared" si="58"/>
        <v>Q1</v>
      </c>
      <c r="F475" s="25" t="str">
        <f t="shared" si="59"/>
        <v>Jun-25</v>
      </c>
      <c r="G475" s="26" t="str">
        <f t="shared" si="60"/>
        <v>Mon</v>
      </c>
      <c r="H475" s="5" t="s">
        <v>554</v>
      </c>
      <c r="I475" s="42">
        <f>VLOOKUP(H475,TABLES!$A$2:$B$147,2,FALSE)</f>
        <v>4256</v>
      </c>
      <c r="J475" s="42" t="str">
        <f>VLOOKUP(I475,TABLES!$B$2:$C$147,2,FALSE)</f>
        <v>Tesco Pharmacy Department</v>
      </c>
      <c r="K475" s="2" t="s">
        <v>1027</v>
      </c>
      <c r="L475" s="21">
        <v>0.70833333333333337</v>
      </c>
      <c r="M475" s="21">
        <v>0.83333333333333337</v>
      </c>
      <c r="N475" s="26" t="str">
        <f t="shared" si="61"/>
        <v>3:00</v>
      </c>
      <c r="O475" s="26">
        <f t="shared" si="62"/>
        <v>180</v>
      </c>
      <c r="P475" s="42" t="str">
        <f>VLOOKUP(O475,TABLES!$F$2:$H$8,3)</f>
        <v>3 to 5 hrs</v>
      </c>
      <c r="Q475" s="5" t="s">
        <v>870</v>
      </c>
    </row>
    <row r="476" spans="1:17" x14ac:dyDescent="0.35">
      <c r="A476" s="39" t="s">
        <v>4</v>
      </c>
      <c r="B476" s="14">
        <v>45850</v>
      </c>
      <c r="C476" s="26" t="str">
        <f t="shared" si="56"/>
        <v>Q2-2025</v>
      </c>
      <c r="D476" s="27" t="str">
        <f t="shared" si="57"/>
        <v>2025</v>
      </c>
      <c r="E476" s="26" t="str">
        <f t="shared" si="58"/>
        <v>Q2</v>
      </c>
      <c r="F476" s="25" t="str">
        <f t="shared" si="59"/>
        <v>Jul-25</v>
      </c>
      <c r="G476" s="26" t="str">
        <f t="shared" si="60"/>
        <v>Sat</v>
      </c>
      <c r="H476" s="5" t="s">
        <v>554</v>
      </c>
      <c r="I476" s="42">
        <f>VLOOKUP(H476,TABLES!$A$2:$B$147,2,FALSE)</f>
        <v>4256</v>
      </c>
      <c r="J476" s="42" t="str">
        <f>VLOOKUP(I476,TABLES!$B$2:$C$147,2,FALSE)</f>
        <v>Tesco Pharmacy Department</v>
      </c>
      <c r="K476" s="2" t="s">
        <v>1027</v>
      </c>
      <c r="L476" s="21">
        <v>0.75</v>
      </c>
      <c r="M476" s="21">
        <v>0.83333333333333337</v>
      </c>
      <c r="N476" s="26" t="str">
        <f t="shared" si="61"/>
        <v>2:00</v>
      </c>
      <c r="O476" s="26">
        <f t="shared" si="62"/>
        <v>120.00000000000006</v>
      </c>
      <c r="P476" s="42" t="str">
        <f>VLOOKUP(O476,TABLES!$F$2:$H$8,3)</f>
        <v>1 to 3 hrs</v>
      </c>
      <c r="Q476" s="5" t="s">
        <v>870</v>
      </c>
    </row>
    <row r="477" spans="1:17" x14ac:dyDescent="0.35">
      <c r="A477" s="39" t="s">
        <v>4</v>
      </c>
      <c r="B477" s="14">
        <v>45857</v>
      </c>
      <c r="C477" s="26" t="str">
        <f t="shared" si="56"/>
        <v>Q2-2025</v>
      </c>
      <c r="D477" s="27" t="str">
        <f t="shared" si="57"/>
        <v>2025</v>
      </c>
      <c r="E477" s="26" t="str">
        <f t="shared" si="58"/>
        <v>Q2</v>
      </c>
      <c r="F477" s="25" t="str">
        <f t="shared" si="59"/>
        <v>Jul-25</v>
      </c>
      <c r="G477" s="26" t="str">
        <f t="shared" si="60"/>
        <v>Sat</v>
      </c>
      <c r="H477" s="5" t="s">
        <v>554</v>
      </c>
      <c r="I477" s="42">
        <f>VLOOKUP(H477,TABLES!$A$2:$B$147,2,FALSE)</f>
        <v>4256</v>
      </c>
      <c r="J477" s="42" t="str">
        <f>VLOOKUP(I477,TABLES!$B$2:$C$147,2,FALSE)</f>
        <v>Tesco Pharmacy Department</v>
      </c>
      <c r="K477" s="2" t="s">
        <v>1027</v>
      </c>
      <c r="L477" s="21">
        <v>0.375</v>
      </c>
      <c r="M477" s="21">
        <v>0.625</v>
      </c>
      <c r="N477" s="26" t="str">
        <f t="shared" si="61"/>
        <v>6:00</v>
      </c>
      <c r="O477" s="26">
        <f t="shared" si="62"/>
        <v>360</v>
      </c>
      <c r="P477" s="42" t="str">
        <f>VLOOKUP(O477,TABLES!$F$2:$H$8,3)</f>
        <v>5 to 7 hrs</v>
      </c>
      <c r="Q477" s="5" t="s">
        <v>870</v>
      </c>
    </row>
    <row r="478" spans="1:17" x14ac:dyDescent="0.35">
      <c r="A478" s="39" t="s">
        <v>4</v>
      </c>
      <c r="B478" s="14">
        <v>45863</v>
      </c>
      <c r="C478" s="26" t="str">
        <f t="shared" si="56"/>
        <v>Q2-2025</v>
      </c>
      <c r="D478" s="27" t="str">
        <f t="shared" si="57"/>
        <v>2025</v>
      </c>
      <c r="E478" s="26" t="str">
        <f t="shared" si="58"/>
        <v>Q2</v>
      </c>
      <c r="F478" s="25" t="str">
        <f t="shared" si="59"/>
        <v>Jul-25</v>
      </c>
      <c r="G478" s="26" t="str">
        <f t="shared" si="60"/>
        <v>Fri</v>
      </c>
      <c r="H478" s="5" t="s">
        <v>675</v>
      </c>
      <c r="I478" s="42">
        <f>VLOOKUP(H478,TABLES!$A$2:$B$147,2,FALSE)</f>
        <v>4315</v>
      </c>
      <c r="J478" s="42" t="str">
        <f>VLOOKUP(I478,TABLES!$B$2:$C$147,2,FALSE)</f>
        <v>L Rowland &amp; Co (Retail) Ltd</v>
      </c>
      <c r="K478" s="2" t="s">
        <v>1026</v>
      </c>
      <c r="L478" s="21">
        <v>0.375</v>
      </c>
      <c r="M478" s="21">
        <v>0.5</v>
      </c>
      <c r="N478" s="26" t="str">
        <f t="shared" si="61"/>
        <v>3:00</v>
      </c>
      <c r="O478" s="26">
        <f t="shared" si="62"/>
        <v>180</v>
      </c>
      <c r="P478" s="42" t="str">
        <f>VLOOKUP(O478,TABLES!$F$2:$H$8,3)</f>
        <v>3 to 5 hrs</v>
      </c>
      <c r="Q478" s="5" t="s">
        <v>870</v>
      </c>
    </row>
    <row r="479" spans="1:17" x14ac:dyDescent="0.35">
      <c r="A479" s="39" t="s">
        <v>4</v>
      </c>
      <c r="B479" s="14">
        <v>45864</v>
      </c>
      <c r="C479" s="26" t="str">
        <f t="shared" si="56"/>
        <v>Q2-2025</v>
      </c>
      <c r="D479" s="27" t="str">
        <f t="shared" si="57"/>
        <v>2025</v>
      </c>
      <c r="E479" s="26" t="str">
        <f t="shared" si="58"/>
        <v>Q2</v>
      </c>
      <c r="F479" s="25" t="str">
        <f t="shared" si="59"/>
        <v>Jul-25</v>
      </c>
      <c r="G479" s="26" t="str">
        <f t="shared" si="60"/>
        <v>Sat</v>
      </c>
      <c r="H479" s="5" t="s">
        <v>510</v>
      </c>
      <c r="I479" s="42">
        <f>VLOOKUP(H479,TABLES!$A$2:$B$147,2,FALSE)</f>
        <v>4193</v>
      </c>
      <c r="J479" s="42" t="str">
        <f>VLOOKUP(I479,TABLES!$B$2:$C$147,2,FALSE)</f>
        <v>Superdrug Stores PLC</v>
      </c>
      <c r="K479" s="2" t="s">
        <v>1027</v>
      </c>
      <c r="L479" s="21">
        <v>0.375</v>
      </c>
      <c r="M479" s="21">
        <v>0.75</v>
      </c>
      <c r="N479" s="26" t="str">
        <f t="shared" si="61"/>
        <v>9:00</v>
      </c>
      <c r="O479" s="26">
        <f t="shared" si="62"/>
        <v>540</v>
      </c>
      <c r="P479" s="42" t="str">
        <f>VLOOKUP(O479,TABLES!$F$2:$H$8,3)</f>
        <v>Over 7 hrs</v>
      </c>
      <c r="Q479" s="5" t="s">
        <v>870</v>
      </c>
    </row>
    <row r="480" spans="1:17" x14ac:dyDescent="0.35">
      <c r="A480" s="39" t="s">
        <v>4</v>
      </c>
      <c r="B480" s="14">
        <v>45866</v>
      </c>
      <c r="C480" s="26" t="str">
        <f t="shared" si="56"/>
        <v>Q2-2025</v>
      </c>
      <c r="D480" s="27" t="str">
        <f t="shared" si="57"/>
        <v>2025</v>
      </c>
      <c r="E480" s="26" t="str">
        <f t="shared" si="58"/>
        <v>Q2</v>
      </c>
      <c r="F480" s="25" t="str">
        <f t="shared" si="59"/>
        <v>Jul-25</v>
      </c>
      <c r="G480" s="26" t="str">
        <f t="shared" si="60"/>
        <v>Mon</v>
      </c>
      <c r="H480" s="5" t="s">
        <v>554</v>
      </c>
      <c r="I480" s="42">
        <f>VLOOKUP(H480,TABLES!$A$2:$B$147,2,FALSE)</f>
        <v>4256</v>
      </c>
      <c r="J480" s="42" t="str">
        <f>VLOOKUP(I480,TABLES!$B$2:$C$147,2,FALSE)</f>
        <v>Tesco Pharmacy Department</v>
      </c>
      <c r="K480" s="2" t="s">
        <v>1027</v>
      </c>
      <c r="L480" s="21">
        <v>0.375</v>
      </c>
      <c r="M480" s="21">
        <v>0.5</v>
      </c>
      <c r="N480" s="26" t="str">
        <f t="shared" si="61"/>
        <v>3:00</v>
      </c>
      <c r="O480" s="26">
        <f t="shared" si="62"/>
        <v>180</v>
      </c>
      <c r="P480" s="42" t="str">
        <f>VLOOKUP(O480,TABLES!$F$2:$H$8,3)</f>
        <v>3 to 5 hrs</v>
      </c>
      <c r="Q480" s="5" t="s">
        <v>870</v>
      </c>
    </row>
    <row r="481" spans="1:17" x14ac:dyDescent="0.35">
      <c r="A481" s="39" t="s">
        <v>4</v>
      </c>
      <c r="B481" s="14">
        <v>45894</v>
      </c>
      <c r="C481" s="26" t="str">
        <f t="shared" si="56"/>
        <v>Q2-2025</v>
      </c>
      <c r="D481" s="27" t="str">
        <f t="shared" si="57"/>
        <v>2025</v>
      </c>
      <c r="E481" s="26" t="str">
        <f t="shared" si="58"/>
        <v>Q2</v>
      </c>
      <c r="F481" s="25" t="str">
        <f t="shared" si="59"/>
        <v>Aug-25</v>
      </c>
      <c r="G481" s="26" t="str">
        <f t="shared" si="60"/>
        <v>Mon</v>
      </c>
      <c r="H481" s="5" t="s">
        <v>554</v>
      </c>
      <c r="I481" s="42">
        <f>VLOOKUP(H481,TABLES!$A$2:$B$147,2,FALSE)</f>
        <v>4256</v>
      </c>
      <c r="J481" s="42" t="str">
        <f>VLOOKUP(I481,TABLES!$B$2:$C$147,2,FALSE)</f>
        <v>Tesco Pharmacy Department</v>
      </c>
      <c r="K481" s="2" t="s">
        <v>1027</v>
      </c>
      <c r="L481" s="21">
        <v>0.375</v>
      </c>
      <c r="M481" s="21">
        <v>0.41666666666666669</v>
      </c>
      <c r="N481" s="26" t="str">
        <f t="shared" si="61"/>
        <v>1:00</v>
      </c>
      <c r="O481" s="26">
        <f t="shared" si="62"/>
        <v>60.000000000000028</v>
      </c>
      <c r="P481" s="42" t="str">
        <f>VLOOKUP(O481,TABLES!$F$2:$H$8,3)</f>
        <v>1 to 3 hrs</v>
      </c>
      <c r="Q481" s="5" t="s">
        <v>880</v>
      </c>
    </row>
    <row r="482" spans="1:17" x14ac:dyDescent="0.35">
      <c r="A482" s="39" t="s">
        <v>4</v>
      </c>
      <c r="B482" s="14">
        <v>45894</v>
      </c>
      <c r="C482" s="26" t="str">
        <f t="shared" ref="C482" si="63">"Q"&amp;CHOOSE(MONTH(B482),4,4,4,1,1,1,2,2,2,3,3,3)&amp;"-"&amp;IF(MONTH(B482)&lt;4,0,1)+YEAR(B482)-1</f>
        <v>Q2-2025</v>
      </c>
      <c r="D482" s="27" t="str">
        <f t="shared" ref="D482" si="64">TEXT(B482,"yyyy")</f>
        <v>2025</v>
      </c>
      <c r="E482" s="26" t="str">
        <f t="shared" ref="E482" si="65">"Q"&amp;CHOOSE(MONTH(B482),4,4,4,1,1,1,2,2,2,3,3,3)</f>
        <v>Q2</v>
      </c>
      <c r="F482" s="25" t="str">
        <f t="shared" ref="F482" si="66">TEXT(B482,"mmm-yy")</f>
        <v>Aug-25</v>
      </c>
      <c r="G482" s="26" t="str">
        <f t="shared" ref="G482" si="67">TEXT(B482,"ddd")</f>
        <v>Mon</v>
      </c>
      <c r="H482" s="5" t="s">
        <v>554</v>
      </c>
      <c r="I482" s="42">
        <f>VLOOKUP(H482,TABLES!$A$2:$B$147,2,FALSE)</f>
        <v>4256</v>
      </c>
      <c r="J482" s="42" t="str">
        <f>VLOOKUP(I482,TABLES!$B$2:$C$147,2,FALSE)</f>
        <v>Tesco Pharmacy Department</v>
      </c>
      <c r="K482" s="2" t="s">
        <v>1027</v>
      </c>
      <c r="L482" s="21">
        <v>0.66666666666666663</v>
      </c>
      <c r="M482" s="21">
        <v>0.83333333333333337</v>
      </c>
      <c r="N482" s="26" t="str">
        <f t="shared" ref="N482" si="68">TEXT(M482-L482,"H:MM")</f>
        <v>4:00</v>
      </c>
      <c r="O482" s="26">
        <f t="shared" ref="O482" si="69">(M482-L482)*1440</f>
        <v>240.00000000000011</v>
      </c>
      <c r="P482" s="42" t="str">
        <f>VLOOKUP(O482,TABLES!$F$2:$H$8,3)</f>
        <v>3 to 5 hrs</v>
      </c>
      <c r="Q482" s="5" t="s">
        <v>880</v>
      </c>
    </row>
    <row r="483" spans="1:17" x14ac:dyDescent="0.35">
      <c r="A483" s="39" t="s">
        <v>4</v>
      </c>
      <c r="B483" s="14">
        <v>45899</v>
      </c>
      <c r="C483" s="26" t="str">
        <f t="shared" si="56"/>
        <v>Q2-2025</v>
      </c>
      <c r="D483" s="27" t="str">
        <f t="shared" si="57"/>
        <v>2025</v>
      </c>
      <c r="E483" s="26" t="str">
        <f t="shared" si="58"/>
        <v>Q2</v>
      </c>
      <c r="F483" s="25" t="str">
        <f t="shared" si="59"/>
        <v>Aug-25</v>
      </c>
      <c r="G483" s="26" t="str">
        <f t="shared" si="60"/>
        <v>Sat</v>
      </c>
      <c r="H483" s="5" t="s">
        <v>554</v>
      </c>
      <c r="I483" s="42">
        <f>VLOOKUP(H483,TABLES!$A$2:$B$147,2,FALSE)</f>
        <v>4256</v>
      </c>
      <c r="J483" s="42" t="str">
        <f>VLOOKUP(I483,TABLES!$B$2:$C$147,2,FALSE)</f>
        <v>Tesco Pharmacy Department</v>
      </c>
      <c r="K483" s="2" t="s">
        <v>1027</v>
      </c>
      <c r="L483" s="21">
        <v>0.70833333333333337</v>
      </c>
      <c r="M483" s="21">
        <v>0.83333333333333337</v>
      </c>
      <c r="N483" s="26" t="str">
        <f t="shared" si="61"/>
        <v>3:00</v>
      </c>
      <c r="O483" s="26">
        <f t="shared" si="62"/>
        <v>180</v>
      </c>
      <c r="P483" s="42" t="str">
        <f>VLOOKUP(O483,TABLES!$F$2:$H$8,3)</f>
        <v>3 to 5 hrs</v>
      </c>
      <c r="Q483" s="5" t="s">
        <v>870</v>
      </c>
    </row>
    <row r="484" spans="1:17" x14ac:dyDescent="0.35">
      <c r="A484" s="39" t="s">
        <v>4</v>
      </c>
      <c r="B484" s="14">
        <v>45929</v>
      </c>
      <c r="C484" s="26" t="str">
        <f t="shared" si="56"/>
        <v>Q2-2025</v>
      </c>
      <c r="D484" s="27" t="str">
        <f t="shared" si="57"/>
        <v>2025</v>
      </c>
      <c r="E484" s="26" t="str">
        <f t="shared" si="58"/>
        <v>Q2</v>
      </c>
      <c r="F484" s="25" t="str">
        <f t="shared" si="59"/>
        <v>Sep-25</v>
      </c>
      <c r="G484" s="26" t="str">
        <f t="shared" si="60"/>
        <v>Mon</v>
      </c>
      <c r="H484" s="5" t="s">
        <v>554</v>
      </c>
      <c r="I484" s="42">
        <f>VLOOKUP(H484,TABLES!$A$2:$B$147,2,FALSE)</f>
        <v>4256</v>
      </c>
      <c r="J484" s="42" t="str">
        <f>VLOOKUP(I484,TABLES!$B$2:$C$147,2,FALSE)</f>
        <v>Tesco Pharmacy Department</v>
      </c>
      <c r="K484" s="2" t="s">
        <v>1027</v>
      </c>
      <c r="L484" s="21">
        <v>0.625</v>
      </c>
      <c r="M484" s="21">
        <v>0.70833333333333337</v>
      </c>
      <c r="N484" s="26" t="str">
        <f t="shared" si="61"/>
        <v>2:00</v>
      </c>
      <c r="O484" s="26">
        <f t="shared" si="62"/>
        <v>120.00000000000006</v>
      </c>
      <c r="P484" s="42" t="str">
        <f>VLOOKUP(O484,TABLES!$F$2:$H$8,3)</f>
        <v>1 to 3 hrs</v>
      </c>
      <c r="Q484" s="5" t="s">
        <v>870</v>
      </c>
    </row>
    <row r="485" spans="1:17" x14ac:dyDescent="0.35">
      <c r="A485" s="39" t="s">
        <v>4</v>
      </c>
      <c r="B485" s="14"/>
      <c r="C485" s="26" t="str">
        <f t="shared" si="56"/>
        <v>Q4-1899</v>
      </c>
      <c r="D485" s="27" t="str">
        <f t="shared" si="57"/>
        <v>1900</v>
      </c>
      <c r="E485" s="26" t="str">
        <f t="shared" si="58"/>
        <v>Q4</v>
      </c>
      <c r="F485" s="25" t="str">
        <f t="shared" si="59"/>
        <v>Jan-00</v>
      </c>
      <c r="G485" s="26" t="str">
        <f t="shared" si="60"/>
        <v>Sat</v>
      </c>
      <c r="H485" s="5"/>
      <c r="I485" s="42" t="e">
        <f>VLOOKUP(H485,TABLES!$A$2:$B$147,2,FALSE)</f>
        <v>#N/A</v>
      </c>
      <c r="J485" s="42" t="e">
        <f>VLOOKUP(I485,TABLES!$B$2:$C$147,2,FALSE)</f>
        <v>#N/A</v>
      </c>
      <c r="K485" s="2"/>
      <c r="L485" s="21">
        <v>0</v>
      </c>
      <c r="M485" s="21">
        <v>0</v>
      </c>
      <c r="N485" s="26" t="str">
        <f t="shared" si="61"/>
        <v>0:00</v>
      </c>
      <c r="O485" s="26">
        <f t="shared" si="62"/>
        <v>0</v>
      </c>
      <c r="P485" s="42" t="str">
        <f>VLOOKUP(O485,TABLES!$F$2:$H$8,3)</f>
        <v>zero</v>
      </c>
      <c r="Q485" s="5"/>
    </row>
    <row r="486" spans="1:17" x14ac:dyDescent="0.35">
      <c r="A486" s="39" t="s">
        <v>4</v>
      </c>
      <c r="B486" s="14"/>
      <c r="C486" s="26" t="str">
        <f t="shared" si="56"/>
        <v>Q4-1899</v>
      </c>
      <c r="D486" s="27" t="str">
        <f t="shared" si="57"/>
        <v>1900</v>
      </c>
      <c r="E486" s="26" t="str">
        <f t="shared" si="58"/>
        <v>Q4</v>
      </c>
      <c r="F486" s="25" t="str">
        <f t="shared" si="59"/>
        <v>Jan-00</v>
      </c>
      <c r="G486" s="26" t="str">
        <f t="shared" si="60"/>
        <v>Sat</v>
      </c>
      <c r="H486" s="5"/>
      <c r="I486" s="42" t="e">
        <f>VLOOKUP(H486,TABLES!$A$2:$B$147,2,FALSE)</f>
        <v>#N/A</v>
      </c>
      <c r="J486" s="42" t="e">
        <f>VLOOKUP(I486,TABLES!$B$2:$C$147,2,FALSE)</f>
        <v>#N/A</v>
      </c>
      <c r="K486" s="2"/>
      <c r="L486" s="21">
        <v>0</v>
      </c>
      <c r="M486" s="21">
        <v>0</v>
      </c>
      <c r="N486" s="26" t="str">
        <f t="shared" si="61"/>
        <v>0:00</v>
      </c>
      <c r="O486" s="26">
        <f t="shared" si="62"/>
        <v>0</v>
      </c>
      <c r="P486" s="42" t="str">
        <f>VLOOKUP(O486,TABLES!$F$2:$H$8,3)</f>
        <v>zero</v>
      </c>
      <c r="Q486" s="5"/>
    </row>
    <row r="487" spans="1:17" x14ac:dyDescent="0.35">
      <c r="A487" s="39" t="s">
        <v>4</v>
      </c>
      <c r="B487" s="14"/>
      <c r="C487" s="26" t="str">
        <f t="shared" si="56"/>
        <v>Q4-1899</v>
      </c>
      <c r="D487" s="27" t="str">
        <f t="shared" si="57"/>
        <v>1900</v>
      </c>
      <c r="E487" s="26" t="str">
        <f t="shared" si="58"/>
        <v>Q4</v>
      </c>
      <c r="F487" s="25" t="str">
        <f t="shared" si="59"/>
        <v>Jan-00</v>
      </c>
      <c r="G487" s="26" t="str">
        <f t="shared" si="60"/>
        <v>Sat</v>
      </c>
      <c r="H487" s="5"/>
      <c r="I487" s="42" t="e">
        <f>VLOOKUP(H487,TABLES!$A$2:$B$147,2,FALSE)</f>
        <v>#N/A</v>
      </c>
      <c r="J487" s="42" t="e">
        <f>VLOOKUP(I487,TABLES!$B$2:$C$147,2,FALSE)</f>
        <v>#N/A</v>
      </c>
      <c r="K487" s="2"/>
      <c r="L487" s="21">
        <v>0</v>
      </c>
      <c r="M487" s="21">
        <v>0</v>
      </c>
      <c r="N487" s="26" t="str">
        <f t="shared" si="61"/>
        <v>0:00</v>
      </c>
      <c r="O487" s="26">
        <f t="shared" si="62"/>
        <v>0</v>
      </c>
      <c r="P487" s="42" t="str">
        <f>VLOOKUP(O487,TABLES!$F$2:$H$8,3)</f>
        <v>zero</v>
      </c>
      <c r="Q487" s="5"/>
    </row>
    <row r="488" spans="1:17" x14ac:dyDescent="0.35">
      <c r="A488" s="39" t="s">
        <v>4</v>
      </c>
      <c r="B488" s="14"/>
      <c r="C488" s="26" t="str">
        <f t="shared" si="56"/>
        <v>Q4-1899</v>
      </c>
      <c r="D488" s="27" t="str">
        <f t="shared" si="57"/>
        <v>1900</v>
      </c>
      <c r="E488" s="26" t="str">
        <f t="shared" si="58"/>
        <v>Q4</v>
      </c>
      <c r="F488" s="25" t="str">
        <f t="shared" si="59"/>
        <v>Jan-00</v>
      </c>
      <c r="G488" s="26" t="str">
        <f t="shared" si="60"/>
        <v>Sat</v>
      </c>
      <c r="H488" s="5"/>
      <c r="I488" s="42" t="e">
        <f>VLOOKUP(H488,TABLES!$A$2:$B$147,2,FALSE)</f>
        <v>#N/A</v>
      </c>
      <c r="J488" s="42" t="e">
        <f>VLOOKUP(I488,TABLES!$B$2:$C$147,2,FALSE)</f>
        <v>#N/A</v>
      </c>
      <c r="K488" s="2"/>
      <c r="L488" s="21">
        <v>0</v>
      </c>
      <c r="M488" s="21">
        <v>0</v>
      </c>
      <c r="N488" s="26" t="str">
        <f t="shared" si="61"/>
        <v>0:00</v>
      </c>
      <c r="O488" s="26">
        <f t="shared" si="62"/>
        <v>0</v>
      </c>
      <c r="P488" s="42" t="str">
        <f>VLOOKUP(O488,TABLES!$F$2:$H$8,3)</f>
        <v>zero</v>
      </c>
      <c r="Q488" s="5"/>
    </row>
    <row r="489" spans="1:17" x14ac:dyDescent="0.35">
      <c r="A489" s="39" t="s">
        <v>4</v>
      </c>
      <c r="B489" s="14"/>
      <c r="C489" s="26" t="str">
        <f t="shared" si="56"/>
        <v>Q4-1899</v>
      </c>
      <c r="D489" s="27" t="str">
        <f t="shared" si="57"/>
        <v>1900</v>
      </c>
      <c r="E489" s="26" t="str">
        <f t="shared" si="58"/>
        <v>Q4</v>
      </c>
      <c r="F489" s="25" t="str">
        <f t="shared" si="59"/>
        <v>Jan-00</v>
      </c>
      <c r="G489" s="26" t="str">
        <f t="shared" si="60"/>
        <v>Sat</v>
      </c>
      <c r="H489" s="5"/>
      <c r="I489" s="42" t="e">
        <f>VLOOKUP(H489,TABLES!$A$2:$B$147,2,FALSE)</f>
        <v>#N/A</v>
      </c>
      <c r="J489" s="42" t="e">
        <f>VLOOKUP(I489,TABLES!$B$2:$C$147,2,FALSE)</f>
        <v>#N/A</v>
      </c>
      <c r="K489" s="2"/>
      <c r="L489" s="21">
        <v>0</v>
      </c>
      <c r="M489" s="21">
        <v>0</v>
      </c>
      <c r="N489" s="26" t="str">
        <f t="shared" si="61"/>
        <v>0:00</v>
      </c>
      <c r="O489" s="26">
        <f t="shared" si="62"/>
        <v>0</v>
      </c>
      <c r="P489" s="42" t="str">
        <f>VLOOKUP(O489,TABLES!$F$2:$H$8,3)</f>
        <v>zero</v>
      </c>
      <c r="Q489" s="5"/>
    </row>
    <row r="490" spans="1:17" x14ac:dyDescent="0.35">
      <c r="A490" s="39" t="s">
        <v>4</v>
      </c>
      <c r="B490" s="14"/>
      <c r="C490" s="26" t="str">
        <f t="shared" si="56"/>
        <v>Q4-1899</v>
      </c>
      <c r="D490" s="27" t="str">
        <f t="shared" si="57"/>
        <v>1900</v>
      </c>
      <c r="E490" s="26" t="str">
        <f t="shared" si="58"/>
        <v>Q4</v>
      </c>
      <c r="F490" s="25" t="str">
        <f t="shared" si="59"/>
        <v>Jan-00</v>
      </c>
      <c r="G490" s="26" t="str">
        <f t="shared" si="60"/>
        <v>Sat</v>
      </c>
      <c r="H490" s="5"/>
      <c r="I490" s="42" t="e">
        <f>VLOOKUP(H490,TABLES!$A$2:$B$147,2,FALSE)</f>
        <v>#N/A</v>
      </c>
      <c r="J490" s="42" t="e">
        <f>VLOOKUP(I490,TABLES!$B$2:$C$147,2,FALSE)</f>
        <v>#N/A</v>
      </c>
      <c r="K490" s="2"/>
      <c r="L490" s="21">
        <v>0</v>
      </c>
      <c r="M490" s="21">
        <v>0</v>
      </c>
      <c r="N490" s="26" t="str">
        <f t="shared" si="61"/>
        <v>0:00</v>
      </c>
      <c r="O490" s="26">
        <f t="shared" si="62"/>
        <v>0</v>
      </c>
      <c r="P490" s="42" t="str">
        <f>VLOOKUP(O490,TABLES!$F$2:$H$8,3)</f>
        <v>zero</v>
      </c>
      <c r="Q490" s="5"/>
    </row>
    <row r="491" spans="1:17" x14ac:dyDescent="0.35">
      <c r="A491" s="39" t="s">
        <v>4</v>
      </c>
      <c r="B491" s="14"/>
      <c r="C491" s="26" t="str">
        <f t="shared" si="56"/>
        <v>Q4-1899</v>
      </c>
      <c r="D491" s="27" t="str">
        <f t="shared" si="57"/>
        <v>1900</v>
      </c>
      <c r="E491" s="26" t="str">
        <f t="shared" si="58"/>
        <v>Q4</v>
      </c>
      <c r="F491" s="25" t="str">
        <f t="shared" si="59"/>
        <v>Jan-00</v>
      </c>
      <c r="G491" s="26" t="str">
        <f t="shared" si="60"/>
        <v>Sat</v>
      </c>
      <c r="H491" s="5"/>
      <c r="I491" s="42" t="e">
        <f>VLOOKUP(H491,TABLES!$A$2:$B$147,2,FALSE)</f>
        <v>#N/A</v>
      </c>
      <c r="J491" s="42" t="e">
        <f>VLOOKUP(I491,TABLES!$B$2:$C$147,2,FALSE)</f>
        <v>#N/A</v>
      </c>
      <c r="K491" s="2"/>
      <c r="L491" s="21">
        <v>0</v>
      </c>
      <c r="M491" s="21">
        <v>0</v>
      </c>
      <c r="N491" s="26" t="str">
        <f t="shared" si="61"/>
        <v>0:00</v>
      </c>
      <c r="O491" s="26">
        <f t="shared" si="62"/>
        <v>0</v>
      </c>
      <c r="P491" s="42" t="str">
        <f>VLOOKUP(O491,TABLES!$F$2:$H$8,3)</f>
        <v>zero</v>
      </c>
      <c r="Q491" s="5"/>
    </row>
    <row r="492" spans="1:17" x14ac:dyDescent="0.35">
      <c r="A492" s="39" t="s">
        <v>4</v>
      </c>
      <c r="B492" s="14"/>
      <c r="C492" s="26" t="str">
        <f t="shared" si="56"/>
        <v>Q4-1899</v>
      </c>
      <c r="D492" s="27" t="str">
        <f t="shared" si="57"/>
        <v>1900</v>
      </c>
      <c r="E492" s="26" t="str">
        <f t="shared" si="58"/>
        <v>Q4</v>
      </c>
      <c r="F492" s="25" t="str">
        <f t="shared" si="59"/>
        <v>Jan-00</v>
      </c>
      <c r="G492" s="26" t="str">
        <f t="shared" si="60"/>
        <v>Sat</v>
      </c>
      <c r="H492" s="5"/>
      <c r="I492" s="42" t="e">
        <f>VLOOKUP(H492,TABLES!$A$2:$B$147,2,FALSE)</f>
        <v>#N/A</v>
      </c>
      <c r="J492" s="42" t="e">
        <f>VLOOKUP(I492,TABLES!$B$2:$C$147,2,FALSE)</f>
        <v>#N/A</v>
      </c>
      <c r="K492" s="2"/>
      <c r="L492" s="21">
        <v>0</v>
      </c>
      <c r="M492" s="21">
        <v>0</v>
      </c>
      <c r="N492" s="26" t="str">
        <f t="shared" si="61"/>
        <v>0:00</v>
      </c>
      <c r="O492" s="26">
        <f t="shared" si="62"/>
        <v>0</v>
      </c>
      <c r="P492" s="42" t="str">
        <f>VLOOKUP(O492,TABLES!$F$2:$H$8,3)</f>
        <v>zero</v>
      </c>
      <c r="Q492" s="5"/>
    </row>
    <row r="493" spans="1:17" x14ac:dyDescent="0.35">
      <c r="A493" s="39" t="s">
        <v>4</v>
      </c>
      <c r="B493" s="14"/>
      <c r="C493" s="26" t="str">
        <f t="shared" si="56"/>
        <v>Q4-1899</v>
      </c>
      <c r="D493" s="27" t="str">
        <f t="shared" si="57"/>
        <v>1900</v>
      </c>
      <c r="E493" s="26" t="str">
        <f t="shared" si="58"/>
        <v>Q4</v>
      </c>
      <c r="F493" s="25" t="str">
        <f t="shared" si="59"/>
        <v>Jan-00</v>
      </c>
      <c r="G493" s="26" t="str">
        <f t="shared" si="60"/>
        <v>Sat</v>
      </c>
      <c r="H493" s="5"/>
      <c r="I493" s="42" t="e">
        <f>VLOOKUP(H493,TABLES!$A$2:$B$147,2,FALSE)</f>
        <v>#N/A</v>
      </c>
      <c r="J493" s="42" t="e">
        <f>VLOOKUP(I493,TABLES!$B$2:$C$147,2,FALSE)</f>
        <v>#N/A</v>
      </c>
      <c r="K493" s="2"/>
      <c r="L493" s="21">
        <v>0</v>
      </c>
      <c r="M493" s="21">
        <v>0</v>
      </c>
      <c r="N493" s="26" t="str">
        <f t="shared" si="61"/>
        <v>0:00</v>
      </c>
      <c r="O493" s="26">
        <f t="shared" si="62"/>
        <v>0</v>
      </c>
      <c r="P493" s="42" t="str">
        <f>VLOOKUP(O493,TABLES!$F$2:$H$8,3)</f>
        <v>zero</v>
      </c>
      <c r="Q493" s="5"/>
    </row>
    <row r="494" spans="1:17" x14ac:dyDescent="0.35">
      <c r="A494" s="39" t="s">
        <v>4</v>
      </c>
      <c r="B494" s="14"/>
      <c r="C494" s="26" t="str">
        <f t="shared" si="56"/>
        <v>Q4-1899</v>
      </c>
      <c r="D494" s="27" t="str">
        <f t="shared" si="57"/>
        <v>1900</v>
      </c>
      <c r="E494" s="26" t="str">
        <f t="shared" si="58"/>
        <v>Q4</v>
      </c>
      <c r="F494" s="25" t="str">
        <f t="shared" si="59"/>
        <v>Jan-00</v>
      </c>
      <c r="G494" s="26" t="str">
        <f t="shared" si="60"/>
        <v>Sat</v>
      </c>
      <c r="H494" s="5"/>
      <c r="I494" s="42" t="e">
        <f>VLOOKUP(H494,TABLES!$A$2:$B$147,2,FALSE)</f>
        <v>#N/A</v>
      </c>
      <c r="J494" s="42" t="e">
        <f>VLOOKUP(I494,TABLES!$B$2:$C$147,2,FALSE)</f>
        <v>#N/A</v>
      </c>
      <c r="K494" s="2"/>
      <c r="L494" s="21">
        <v>0</v>
      </c>
      <c r="M494" s="21">
        <v>0</v>
      </c>
      <c r="N494" s="26" t="str">
        <f t="shared" si="61"/>
        <v>0:00</v>
      </c>
      <c r="O494" s="26">
        <f t="shared" si="62"/>
        <v>0</v>
      </c>
      <c r="P494" s="42" t="str">
        <f>VLOOKUP(O494,TABLES!$F$2:$H$8,3)</f>
        <v>zero</v>
      </c>
      <c r="Q494" s="5"/>
    </row>
    <row r="495" spans="1:17" x14ac:dyDescent="0.35">
      <c r="A495" s="39" t="s">
        <v>4</v>
      </c>
      <c r="B495" s="14"/>
      <c r="C495" s="26" t="str">
        <f t="shared" si="56"/>
        <v>Q4-1899</v>
      </c>
      <c r="D495" s="27" t="str">
        <f t="shared" si="57"/>
        <v>1900</v>
      </c>
      <c r="E495" s="26" t="str">
        <f t="shared" si="58"/>
        <v>Q4</v>
      </c>
      <c r="F495" s="25" t="str">
        <f t="shared" si="59"/>
        <v>Jan-00</v>
      </c>
      <c r="G495" s="26" t="str">
        <f t="shared" si="60"/>
        <v>Sat</v>
      </c>
      <c r="H495" s="5"/>
      <c r="I495" s="42" t="e">
        <f>VLOOKUP(H495,TABLES!$A$2:$B$147,2,FALSE)</f>
        <v>#N/A</v>
      </c>
      <c r="J495" s="42" t="e">
        <f>VLOOKUP(I495,TABLES!$B$2:$C$147,2,FALSE)</f>
        <v>#N/A</v>
      </c>
      <c r="K495" s="2"/>
      <c r="L495" s="21">
        <v>0</v>
      </c>
      <c r="M495" s="21">
        <v>0</v>
      </c>
      <c r="N495" s="26" t="str">
        <f t="shared" si="61"/>
        <v>0:00</v>
      </c>
      <c r="O495" s="26">
        <f t="shared" si="62"/>
        <v>0</v>
      </c>
      <c r="P495" s="42" t="str">
        <f>VLOOKUP(O495,TABLES!$F$2:$H$8,3)</f>
        <v>zero</v>
      </c>
      <c r="Q495" s="5"/>
    </row>
    <row r="496" spans="1:17" x14ac:dyDescent="0.35">
      <c r="A496" s="39" t="s">
        <v>4</v>
      </c>
      <c r="B496" s="14"/>
      <c r="C496" s="26" t="str">
        <f t="shared" si="56"/>
        <v>Q4-1899</v>
      </c>
      <c r="D496" s="27" t="str">
        <f t="shared" si="57"/>
        <v>1900</v>
      </c>
      <c r="E496" s="26" t="str">
        <f t="shared" si="58"/>
        <v>Q4</v>
      </c>
      <c r="F496" s="25" t="str">
        <f t="shared" si="59"/>
        <v>Jan-00</v>
      </c>
      <c r="G496" s="26" t="str">
        <f t="shared" si="60"/>
        <v>Sat</v>
      </c>
      <c r="H496" s="5"/>
      <c r="I496" s="42" t="e">
        <f>VLOOKUP(H496,TABLES!$A$2:$B$147,2,FALSE)</f>
        <v>#N/A</v>
      </c>
      <c r="J496" s="42" t="e">
        <f>VLOOKUP(I496,TABLES!$B$2:$C$147,2,FALSE)</f>
        <v>#N/A</v>
      </c>
      <c r="K496" s="2"/>
      <c r="L496" s="21">
        <v>0</v>
      </c>
      <c r="M496" s="21">
        <v>0</v>
      </c>
      <c r="N496" s="26" t="str">
        <f t="shared" si="61"/>
        <v>0:00</v>
      </c>
      <c r="O496" s="26">
        <f t="shared" si="62"/>
        <v>0</v>
      </c>
      <c r="P496" s="42" t="str">
        <f>VLOOKUP(O496,TABLES!$F$2:$H$8,3)</f>
        <v>zero</v>
      </c>
      <c r="Q496" s="5"/>
    </row>
    <row r="497" spans="1:17" x14ac:dyDescent="0.35">
      <c r="A497" s="39" t="s">
        <v>4</v>
      </c>
      <c r="B497" s="14"/>
      <c r="C497" s="26" t="str">
        <f t="shared" si="56"/>
        <v>Q4-1899</v>
      </c>
      <c r="D497" s="27" t="str">
        <f t="shared" si="57"/>
        <v>1900</v>
      </c>
      <c r="E497" s="26" t="str">
        <f t="shared" si="58"/>
        <v>Q4</v>
      </c>
      <c r="F497" s="25" t="str">
        <f t="shared" si="59"/>
        <v>Jan-00</v>
      </c>
      <c r="G497" s="26" t="str">
        <f t="shared" si="60"/>
        <v>Sat</v>
      </c>
      <c r="H497" s="5"/>
      <c r="I497" s="42" t="e">
        <f>VLOOKUP(H497,TABLES!$A$2:$B$147,2,FALSE)</f>
        <v>#N/A</v>
      </c>
      <c r="J497" s="42" t="e">
        <f>VLOOKUP(I497,TABLES!$B$2:$C$147,2,FALSE)</f>
        <v>#N/A</v>
      </c>
      <c r="K497" s="2"/>
      <c r="L497" s="21">
        <v>0</v>
      </c>
      <c r="M497" s="21">
        <v>0</v>
      </c>
      <c r="N497" s="26" t="str">
        <f t="shared" si="61"/>
        <v>0:00</v>
      </c>
      <c r="O497" s="26">
        <f t="shared" si="62"/>
        <v>0</v>
      </c>
      <c r="P497" s="42" t="str">
        <f>VLOOKUP(O497,TABLES!$F$2:$H$8,3)</f>
        <v>zero</v>
      </c>
      <c r="Q497" s="5"/>
    </row>
    <row r="498" spans="1:17" x14ac:dyDescent="0.35">
      <c r="A498" s="39" t="s">
        <v>4</v>
      </c>
      <c r="B498" s="14"/>
      <c r="C498" s="26" t="str">
        <f t="shared" si="56"/>
        <v>Q4-1899</v>
      </c>
      <c r="D498" s="27" t="str">
        <f t="shared" si="57"/>
        <v>1900</v>
      </c>
      <c r="E498" s="26" t="str">
        <f t="shared" si="58"/>
        <v>Q4</v>
      </c>
      <c r="F498" s="25" t="str">
        <f t="shared" si="59"/>
        <v>Jan-00</v>
      </c>
      <c r="G498" s="26" t="str">
        <f t="shared" si="60"/>
        <v>Sat</v>
      </c>
      <c r="H498" s="5"/>
      <c r="I498" s="42" t="e">
        <f>VLOOKUP(H498,TABLES!$A$2:$B$147,2,FALSE)</f>
        <v>#N/A</v>
      </c>
      <c r="J498" s="42" t="e">
        <f>VLOOKUP(I498,TABLES!$B$2:$C$147,2,FALSE)</f>
        <v>#N/A</v>
      </c>
      <c r="K498" s="2"/>
      <c r="L498" s="21">
        <v>0</v>
      </c>
      <c r="M498" s="21">
        <v>0</v>
      </c>
      <c r="N498" s="26" t="str">
        <f t="shared" si="61"/>
        <v>0:00</v>
      </c>
      <c r="O498" s="26">
        <f t="shared" si="62"/>
        <v>0</v>
      </c>
      <c r="P498" s="42" t="str">
        <f>VLOOKUP(O498,TABLES!$F$2:$H$8,3)</f>
        <v>zero</v>
      </c>
      <c r="Q498" s="5"/>
    </row>
    <row r="499" spans="1:17" x14ac:dyDescent="0.35">
      <c r="A499" s="39" t="s">
        <v>4</v>
      </c>
      <c r="B499" s="14"/>
      <c r="C499" s="26" t="str">
        <f t="shared" si="56"/>
        <v>Q4-1899</v>
      </c>
      <c r="D499" s="27" t="str">
        <f t="shared" si="57"/>
        <v>1900</v>
      </c>
      <c r="E499" s="26" t="str">
        <f t="shared" si="58"/>
        <v>Q4</v>
      </c>
      <c r="F499" s="25" t="str">
        <f t="shared" si="59"/>
        <v>Jan-00</v>
      </c>
      <c r="G499" s="26" t="str">
        <f t="shared" si="60"/>
        <v>Sat</v>
      </c>
      <c r="H499" s="5"/>
      <c r="I499" s="42" t="e">
        <f>VLOOKUP(H499,TABLES!$A$2:$B$147,2,FALSE)</f>
        <v>#N/A</v>
      </c>
      <c r="J499" s="42" t="e">
        <f>VLOOKUP(I499,TABLES!$B$2:$C$147,2,FALSE)</f>
        <v>#N/A</v>
      </c>
      <c r="K499" s="2"/>
      <c r="L499" s="21">
        <v>0</v>
      </c>
      <c r="M499" s="21">
        <v>0</v>
      </c>
      <c r="N499" s="26" t="str">
        <f t="shared" si="61"/>
        <v>0:00</v>
      </c>
      <c r="O499" s="26">
        <f t="shared" si="62"/>
        <v>0</v>
      </c>
      <c r="P499" s="42" t="str">
        <f>VLOOKUP(O499,TABLES!$F$2:$H$8,3)</f>
        <v>zero</v>
      </c>
      <c r="Q499" s="5"/>
    </row>
    <row r="500" spans="1:17" x14ac:dyDescent="0.35">
      <c r="A500" s="39" t="s">
        <v>4</v>
      </c>
      <c r="B500" s="14"/>
      <c r="C500" s="26" t="str">
        <f t="shared" si="56"/>
        <v>Q4-1899</v>
      </c>
      <c r="D500" s="27" t="str">
        <f t="shared" si="57"/>
        <v>1900</v>
      </c>
      <c r="E500" s="26" t="str">
        <f t="shared" si="58"/>
        <v>Q4</v>
      </c>
      <c r="F500" s="25" t="str">
        <f t="shared" si="59"/>
        <v>Jan-00</v>
      </c>
      <c r="G500" s="26" t="str">
        <f t="shared" si="60"/>
        <v>Sat</v>
      </c>
      <c r="H500" s="5"/>
      <c r="I500" s="42" t="e">
        <f>VLOOKUP(H500,TABLES!$A$2:$B$147,2,FALSE)</f>
        <v>#N/A</v>
      </c>
      <c r="J500" s="42" t="e">
        <f>VLOOKUP(I500,TABLES!$B$2:$C$147,2,FALSE)</f>
        <v>#N/A</v>
      </c>
      <c r="K500" s="2"/>
      <c r="L500" s="21">
        <v>0</v>
      </c>
      <c r="M500" s="21">
        <v>0</v>
      </c>
      <c r="N500" s="26" t="str">
        <f t="shared" si="61"/>
        <v>0:00</v>
      </c>
      <c r="O500" s="26">
        <f t="shared" si="62"/>
        <v>0</v>
      </c>
      <c r="P500" s="42" t="str">
        <f>VLOOKUP(O500,TABLES!$F$2:$H$8,3)</f>
        <v>zero</v>
      </c>
      <c r="Q500" s="5"/>
    </row>
    <row r="501" spans="1:17" x14ac:dyDescent="0.35">
      <c r="A501" s="39" t="s">
        <v>4</v>
      </c>
      <c r="B501" s="14"/>
      <c r="C501" s="26" t="str">
        <f t="shared" si="56"/>
        <v>Q4-1899</v>
      </c>
      <c r="D501" s="27" t="str">
        <f t="shared" si="57"/>
        <v>1900</v>
      </c>
      <c r="E501" s="26" t="str">
        <f t="shared" si="58"/>
        <v>Q4</v>
      </c>
      <c r="F501" s="25" t="str">
        <f t="shared" si="59"/>
        <v>Jan-00</v>
      </c>
      <c r="G501" s="26" t="str">
        <f t="shared" si="60"/>
        <v>Sat</v>
      </c>
      <c r="H501" s="5"/>
      <c r="I501" s="42" t="e">
        <f>VLOOKUP(H501,TABLES!$A$2:$B$147,2,FALSE)</f>
        <v>#N/A</v>
      </c>
      <c r="J501" s="42" t="e">
        <f>VLOOKUP(I501,TABLES!$B$2:$C$147,2,FALSE)</f>
        <v>#N/A</v>
      </c>
      <c r="K501" s="2"/>
      <c r="L501" s="21">
        <v>0</v>
      </c>
      <c r="M501" s="21">
        <v>0</v>
      </c>
      <c r="N501" s="26" t="str">
        <f t="shared" si="61"/>
        <v>0:00</v>
      </c>
      <c r="O501" s="26">
        <f t="shared" si="62"/>
        <v>0</v>
      </c>
      <c r="P501" s="42" t="str">
        <f>VLOOKUP(O501,TABLES!$F$2:$H$8,3)</f>
        <v>zero</v>
      </c>
      <c r="Q501" s="5"/>
    </row>
    <row r="502" spans="1:17" x14ac:dyDescent="0.35">
      <c r="A502" s="39" t="s">
        <v>4</v>
      </c>
      <c r="B502" s="14"/>
      <c r="C502" s="26" t="str">
        <f t="shared" si="56"/>
        <v>Q4-1899</v>
      </c>
      <c r="D502" s="27" t="str">
        <f t="shared" si="57"/>
        <v>1900</v>
      </c>
      <c r="E502" s="26" t="str">
        <f t="shared" si="58"/>
        <v>Q4</v>
      </c>
      <c r="F502" s="25" t="str">
        <f t="shared" si="59"/>
        <v>Jan-00</v>
      </c>
      <c r="G502" s="26" t="str">
        <f t="shared" si="60"/>
        <v>Sat</v>
      </c>
      <c r="H502" s="5"/>
      <c r="I502" s="42" t="e">
        <f>VLOOKUP(H502,TABLES!$A$2:$B$147,2,FALSE)</f>
        <v>#N/A</v>
      </c>
      <c r="J502" s="42" t="e">
        <f>VLOOKUP(I502,TABLES!$B$2:$C$147,2,FALSE)</f>
        <v>#N/A</v>
      </c>
      <c r="K502" s="2"/>
      <c r="L502" s="21">
        <v>0</v>
      </c>
      <c r="M502" s="21">
        <v>0</v>
      </c>
      <c r="N502" s="26" t="str">
        <f t="shared" si="61"/>
        <v>0:00</v>
      </c>
      <c r="O502" s="26">
        <f t="shared" si="62"/>
        <v>0</v>
      </c>
      <c r="P502" s="42" t="str">
        <f>VLOOKUP(O502,TABLES!$F$2:$H$8,3)</f>
        <v>zero</v>
      </c>
      <c r="Q502" s="5"/>
    </row>
    <row r="503" spans="1:17" x14ac:dyDescent="0.35">
      <c r="A503" s="39" t="s">
        <v>4</v>
      </c>
      <c r="B503" s="14"/>
      <c r="C503" s="26" t="str">
        <f t="shared" si="56"/>
        <v>Q4-1899</v>
      </c>
      <c r="D503" s="27" t="str">
        <f t="shared" si="57"/>
        <v>1900</v>
      </c>
      <c r="E503" s="26" t="str">
        <f t="shared" si="58"/>
        <v>Q4</v>
      </c>
      <c r="F503" s="25" t="str">
        <f t="shared" si="59"/>
        <v>Jan-00</v>
      </c>
      <c r="G503" s="26" t="str">
        <f t="shared" si="60"/>
        <v>Sat</v>
      </c>
      <c r="H503" s="5"/>
      <c r="I503" s="42" t="e">
        <f>VLOOKUP(H503,TABLES!$A$2:$B$147,2,FALSE)</f>
        <v>#N/A</v>
      </c>
      <c r="J503" s="42" t="e">
        <f>VLOOKUP(I503,TABLES!$B$2:$C$147,2,FALSE)</f>
        <v>#N/A</v>
      </c>
      <c r="K503" s="2"/>
      <c r="L503" s="21">
        <v>0</v>
      </c>
      <c r="M503" s="21">
        <v>0</v>
      </c>
      <c r="N503" s="26" t="str">
        <f t="shared" si="61"/>
        <v>0:00</v>
      </c>
      <c r="O503" s="26">
        <f t="shared" si="62"/>
        <v>0</v>
      </c>
      <c r="P503" s="42" t="str">
        <f>VLOOKUP(O503,TABLES!$F$2:$H$8,3)</f>
        <v>zero</v>
      </c>
      <c r="Q503" s="5"/>
    </row>
    <row r="504" spans="1:17" x14ac:dyDescent="0.35">
      <c r="A504" s="39" t="s">
        <v>4</v>
      </c>
      <c r="B504" s="14"/>
      <c r="C504" s="26" t="str">
        <f t="shared" si="56"/>
        <v>Q4-1899</v>
      </c>
      <c r="D504" s="27" t="str">
        <f t="shared" si="57"/>
        <v>1900</v>
      </c>
      <c r="E504" s="26" t="str">
        <f t="shared" si="58"/>
        <v>Q4</v>
      </c>
      <c r="F504" s="25" t="str">
        <f t="shared" si="59"/>
        <v>Jan-00</v>
      </c>
      <c r="G504" s="26" t="str">
        <f t="shared" si="60"/>
        <v>Sat</v>
      </c>
      <c r="H504" s="5"/>
      <c r="I504" s="42" t="e">
        <f>VLOOKUP(H504,TABLES!$A$2:$B$147,2,FALSE)</f>
        <v>#N/A</v>
      </c>
      <c r="J504" s="42" t="e">
        <f>VLOOKUP(I504,TABLES!$B$2:$C$147,2,FALSE)</f>
        <v>#N/A</v>
      </c>
      <c r="K504" s="2"/>
      <c r="L504" s="21">
        <v>0</v>
      </c>
      <c r="M504" s="21">
        <v>0</v>
      </c>
      <c r="N504" s="26" t="str">
        <f t="shared" si="61"/>
        <v>0:00</v>
      </c>
      <c r="O504" s="26">
        <f t="shared" si="62"/>
        <v>0</v>
      </c>
      <c r="P504" s="42" t="str">
        <f>VLOOKUP(O504,TABLES!$F$2:$H$8,3)</f>
        <v>zero</v>
      </c>
      <c r="Q504" s="5"/>
    </row>
    <row r="505" spans="1:17" x14ac:dyDescent="0.35">
      <c r="A505" s="39" t="s">
        <v>4</v>
      </c>
      <c r="B505" s="14"/>
      <c r="C505" s="26" t="str">
        <f t="shared" si="56"/>
        <v>Q4-1899</v>
      </c>
      <c r="D505" s="27" t="str">
        <f t="shared" si="57"/>
        <v>1900</v>
      </c>
      <c r="E505" s="26" t="str">
        <f t="shared" si="58"/>
        <v>Q4</v>
      </c>
      <c r="F505" s="25" t="str">
        <f t="shared" si="59"/>
        <v>Jan-00</v>
      </c>
      <c r="G505" s="26" t="str">
        <f t="shared" si="60"/>
        <v>Sat</v>
      </c>
      <c r="H505" s="5"/>
      <c r="I505" s="42" t="e">
        <f>VLOOKUP(H505,TABLES!$A$2:$B$147,2,FALSE)</f>
        <v>#N/A</v>
      </c>
      <c r="J505" s="42" t="e">
        <f>VLOOKUP(I505,TABLES!$B$2:$C$147,2,FALSE)</f>
        <v>#N/A</v>
      </c>
      <c r="K505" s="2"/>
      <c r="L505" s="21">
        <v>0</v>
      </c>
      <c r="M505" s="21">
        <v>0</v>
      </c>
      <c r="N505" s="26" t="str">
        <f t="shared" si="61"/>
        <v>0:00</v>
      </c>
      <c r="O505" s="26">
        <f t="shared" si="62"/>
        <v>0</v>
      </c>
      <c r="P505" s="42" t="str">
        <f>VLOOKUP(O505,TABLES!$F$2:$H$8,3)</f>
        <v>zero</v>
      </c>
      <c r="Q505" s="5"/>
    </row>
    <row r="506" spans="1:17" x14ac:dyDescent="0.35">
      <c r="A506" s="39" t="s">
        <v>4</v>
      </c>
      <c r="B506" s="14"/>
      <c r="C506" s="26" t="str">
        <f t="shared" si="56"/>
        <v>Q4-1899</v>
      </c>
      <c r="D506" s="27" t="str">
        <f t="shared" si="57"/>
        <v>1900</v>
      </c>
      <c r="E506" s="26" t="str">
        <f t="shared" si="58"/>
        <v>Q4</v>
      </c>
      <c r="F506" s="25" t="str">
        <f t="shared" si="59"/>
        <v>Jan-00</v>
      </c>
      <c r="G506" s="26" t="str">
        <f t="shared" si="60"/>
        <v>Sat</v>
      </c>
      <c r="H506" s="5"/>
      <c r="I506" s="42" t="e">
        <f>VLOOKUP(H506,TABLES!$A$2:$B$147,2,FALSE)</f>
        <v>#N/A</v>
      </c>
      <c r="J506" s="42" t="e">
        <f>VLOOKUP(I506,TABLES!$B$2:$C$147,2,FALSE)</f>
        <v>#N/A</v>
      </c>
      <c r="K506" s="2"/>
      <c r="L506" s="21">
        <v>0</v>
      </c>
      <c r="M506" s="21">
        <v>0</v>
      </c>
      <c r="N506" s="26" t="str">
        <f t="shared" si="61"/>
        <v>0:00</v>
      </c>
      <c r="O506" s="26">
        <f t="shared" si="62"/>
        <v>0</v>
      </c>
      <c r="P506" s="42" t="str">
        <f>VLOOKUP(O506,TABLES!$F$2:$H$8,3)</f>
        <v>zero</v>
      </c>
      <c r="Q506" s="5"/>
    </row>
    <row r="507" spans="1:17" x14ac:dyDescent="0.35">
      <c r="A507" s="39" t="s">
        <v>4</v>
      </c>
      <c r="B507" s="14"/>
      <c r="C507" s="26" t="str">
        <f t="shared" si="56"/>
        <v>Q4-1899</v>
      </c>
      <c r="D507" s="27" t="str">
        <f t="shared" si="57"/>
        <v>1900</v>
      </c>
      <c r="E507" s="26" t="str">
        <f t="shared" si="58"/>
        <v>Q4</v>
      </c>
      <c r="F507" s="25" t="str">
        <f t="shared" si="59"/>
        <v>Jan-00</v>
      </c>
      <c r="G507" s="26" t="str">
        <f t="shared" si="60"/>
        <v>Sat</v>
      </c>
      <c r="H507" s="5"/>
      <c r="I507" s="42" t="e">
        <f>VLOOKUP(H507,TABLES!$A$2:$B$147,2,FALSE)</f>
        <v>#N/A</v>
      </c>
      <c r="J507" s="42" t="e">
        <f>VLOOKUP(I507,TABLES!$B$2:$C$147,2,FALSE)</f>
        <v>#N/A</v>
      </c>
      <c r="K507" s="2"/>
      <c r="L507" s="21">
        <v>0</v>
      </c>
      <c r="M507" s="21">
        <v>0</v>
      </c>
      <c r="N507" s="26" t="str">
        <f t="shared" si="61"/>
        <v>0:00</v>
      </c>
      <c r="O507" s="26">
        <f t="shared" si="62"/>
        <v>0</v>
      </c>
      <c r="P507" s="42" t="str">
        <f>VLOOKUP(O507,TABLES!$F$2:$H$8,3)</f>
        <v>zero</v>
      </c>
      <c r="Q507" s="5"/>
    </row>
    <row r="508" spans="1:17" x14ac:dyDescent="0.35">
      <c r="A508" s="39" t="s">
        <v>4</v>
      </c>
      <c r="B508" s="14"/>
      <c r="C508" s="26" t="str">
        <f t="shared" si="56"/>
        <v>Q4-1899</v>
      </c>
      <c r="D508" s="27" t="str">
        <f t="shared" si="57"/>
        <v>1900</v>
      </c>
      <c r="E508" s="26" t="str">
        <f t="shared" si="58"/>
        <v>Q4</v>
      </c>
      <c r="F508" s="25" t="str">
        <f t="shared" si="59"/>
        <v>Jan-00</v>
      </c>
      <c r="G508" s="26" t="str">
        <f t="shared" si="60"/>
        <v>Sat</v>
      </c>
      <c r="H508" s="5"/>
      <c r="I508" s="42" t="e">
        <f>VLOOKUP(H508,TABLES!$A$2:$B$147,2,FALSE)</f>
        <v>#N/A</v>
      </c>
      <c r="J508" s="42" t="e">
        <f>VLOOKUP(I508,TABLES!$B$2:$C$147,2,FALSE)</f>
        <v>#N/A</v>
      </c>
      <c r="K508" s="2"/>
      <c r="L508" s="21">
        <v>0</v>
      </c>
      <c r="M508" s="21">
        <v>0</v>
      </c>
      <c r="N508" s="26" t="str">
        <f t="shared" si="61"/>
        <v>0:00</v>
      </c>
      <c r="O508" s="26">
        <f t="shared" si="62"/>
        <v>0</v>
      </c>
      <c r="P508" s="42" t="str">
        <f>VLOOKUP(O508,TABLES!$F$2:$H$8,3)</f>
        <v>zero</v>
      </c>
      <c r="Q508" s="5"/>
    </row>
    <row r="509" spans="1:17" x14ac:dyDescent="0.35">
      <c r="A509" s="39" t="s">
        <v>4</v>
      </c>
      <c r="B509" s="14"/>
      <c r="C509" s="26" t="str">
        <f t="shared" si="56"/>
        <v>Q4-1899</v>
      </c>
      <c r="D509" s="27" t="str">
        <f t="shared" si="57"/>
        <v>1900</v>
      </c>
      <c r="E509" s="26" t="str">
        <f t="shared" si="58"/>
        <v>Q4</v>
      </c>
      <c r="F509" s="25" t="str">
        <f t="shared" si="59"/>
        <v>Jan-00</v>
      </c>
      <c r="G509" s="26" t="str">
        <f t="shared" si="60"/>
        <v>Sat</v>
      </c>
      <c r="H509" s="5"/>
      <c r="I509" s="42" t="e">
        <f>VLOOKUP(H509,TABLES!$A$2:$B$147,2,FALSE)</f>
        <v>#N/A</v>
      </c>
      <c r="J509" s="42" t="e">
        <f>VLOOKUP(I509,TABLES!$B$2:$C$147,2,FALSE)</f>
        <v>#N/A</v>
      </c>
      <c r="K509" s="2"/>
      <c r="L509" s="21">
        <v>0</v>
      </c>
      <c r="M509" s="21">
        <v>0</v>
      </c>
      <c r="N509" s="26" t="str">
        <f t="shared" si="61"/>
        <v>0:00</v>
      </c>
      <c r="O509" s="26">
        <f t="shared" si="62"/>
        <v>0</v>
      </c>
      <c r="P509" s="42" t="str">
        <f>VLOOKUP(O509,TABLES!$F$2:$H$8,3)</f>
        <v>zero</v>
      </c>
      <c r="Q509" s="5"/>
    </row>
    <row r="510" spans="1:17" x14ac:dyDescent="0.35">
      <c r="A510" s="39" t="s">
        <v>4</v>
      </c>
      <c r="B510" s="14"/>
      <c r="C510" s="26" t="str">
        <f t="shared" si="56"/>
        <v>Q4-1899</v>
      </c>
      <c r="D510" s="27" t="str">
        <f t="shared" si="57"/>
        <v>1900</v>
      </c>
      <c r="E510" s="26" t="str">
        <f t="shared" si="58"/>
        <v>Q4</v>
      </c>
      <c r="F510" s="25" t="str">
        <f t="shared" si="59"/>
        <v>Jan-00</v>
      </c>
      <c r="G510" s="26" t="str">
        <f t="shared" si="60"/>
        <v>Sat</v>
      </c>
      <c r="H510" s="5"/>
      <c r="I510" s="42" t="e">
        <f>VLOOKUP(H510,TABLES!$A$2:$B$147,2,FALSE)</f>
        <v>#N/A</v>
      </c>
      <c r="J510" s="42" t="e">
        <f>VLOOKUP(I510,TABLES!$B$2:$C$147,2,FALSE)</f>
        <v>#N/A</v>
      </c>
      <c r="K510" s="2"/>
      <c r="L510" s="21">
        <v>0</v>
      </c>
      <c r="M510" s="21">
        <v>0</v>
      </c>
      <c r="N510" s="26" t="str">
        <f t="shared" si="61"/>
        <v>0:00</v>
      </c>
      <c r="O510" s="26">
        <f t="shared" si="62"/>
        <v>0</v>
      </c>
      <c r="P510" s="42" t="str">
        <f>VLOOKUP(O510,TABLES!$F$2:$H$8,3)</f>
        <v>zero</v>
      </c>
      <c r="Q510" s="5"/>
    </row>
    <row r="511" spans="1:17" x14ac:dyDescent="0.35">
      <c r="A511" s="39" t="s">
        <v>4</v>
      </c>
      <c r="B511" s="14"/>
      <c r="C511" s="26" t="str">
        <f t="shared" si="56"/>
        <v>Q4-1899</v>
      </c>
      <c r="D511" s="27" t="str">
        <f t="shared" si="57"/>
        <v>1900</v>
      </c>
      <c r="E511" s="26" t="str">
        <f t="shared" si="58"/>
        <v>Q4</v>
      </c>
      <c r="F511" s="25" t="str">
        <f t="shared" si="59"/>
        <v>Jan-00</v>
      </c>
      <c r="G511" s="26" t="str">
        <f t="shared" si="60"/>
        <v>Sat</v>
      </c>
      <c r="H511" s="5"/>
      <c r="I511" s="42" t="e">
        <f>VLOOKUP(H511,TABLES!$A$2:$B$147,2,FALSE)</f>
        <v>#N/A</v>
      </c>
      <c r="J511" s="42" t="e">
        <f>VLOOKUP(I511,TABLES!$B$2:$C$147,2,FALSE)</f>
        <v>#N/A</v>
      </c>
      <c r="K511" s="2"/>
      <c r="L511" s="21">
        <v>0</v>
      </c>
      <c r="M511" s="21">
        <v>0</v>
      </c>
      <c r="N511" s="26" t="str">
        <f t="shared" si="61"/>
        <v>0:00</v>
      </c>
      <c r="O511" s="26">
        <f t="shared" si="62"/>
        <v>0</v>
      </c>
      <c r="P511" s="42" t="str">
        <f>VLOOKUP(O511,TABLES!$F$2:$H$8,3)</f>
        <v>zero</v>
      </c>
      <c r="Q511" s="5"/>
    </row>
    <row r="512" spans="1:17" x14ac:dyDescent="0.35">
      <c r="A512" s="39" t="s">
        <v>4</v>
      </c>
      <c r="B512" s="14"/>
      <c r="C512" s="26" t="str">
        <f t="shared" ref="C512:C558" si="70">"Q"&amp;CHOOSE(MONTH(B512),4,4,4,1,1,1,2,2,2,3,3,3)&amp;"-"&amp;IF(MONTH(B512)&lt;4,0,1)+YEAR(B512)-1</f>
        <v>Q4-1899</v>
      </c>
      <c r="D512" s="27" t="str">
        <f t="shared" ref="D512:D558" si="71">TEXT(B512,"yyyy")</f>
        <v>1900</v>
      </c>
      <c r="E512" s="26" t="str">
        <f t="shared" ref="E512:E558" si="72">"Q"&amp;CHOOSE(MONTH(B512),4,4,4,1,1,1,2,2,2,3,3,3)</f>
        <v>Q4</v>
      </c>
      <c r="F512" s="25" t="str">
        <f t="shared" ref="F512:F558" si="73">TEXT(B512,"mmm-yy")</f>
        <v>Jan-00</v>
      </c>
      <c r="G512" s="26" t="str">
        <f t="shared" ref="G512:G558" si="74">TEXT(B512,"ddd")</f>
        <v>Sat</v>
      </c>
      <c r="H512" s="5"/>
      <c r="I512" s="42" t="e">
        <f>VLOOKUP(H512,TABLES!$A$2:$B$147,2,FALSE)</f>
        <v>#N/A</v>
      </c>
      <c r="J512" s="42" t="e">
        <f>VLOOKUP(I512,TABLES!$B$2:$C$147,2,FALSE)</f>
        <v>#N/A</v>
      </c>
      <c r="K512" s="2"/>
      <c r="L512" s="21">
        <v>0</v>
      </c>
      <c r="M512" s="21">
        <v>0</v>
      </c>
      <c r="N512" s="26" t="str">
        <f t="shared" ref="N512:N558" si="75">TEXT(M512-L512,"H:MM")</f>
        <v>0:00</v>
      </c>
      <c r="O512" s="26">
        <f t="shared" ref="O512:O558" si="76">(M512-L512)*1440</f>
        <v>0</v>
      </c>
      <c r="P512" s="42" t="str">
        <f>VLOOKUP(O512,TABLES!$F$2:$H$8,3)</f>
        <v>zero</v>
      </c>
      <c r="Q512" s="5"/>
    </row>
    <row r="513" spans="1:17" x14ac:dyDescent="0.35">
      <c r="A513" s="39" t="s">
        <v>4</v>
      </c>
      <c r="B513" s="14"/>
      <c r="C513" s="26" t="str">
        <f t="shared" si="70"/>
        <v>Q4-1899</v>
      </c>
      <c r="D513" s="27" t="str">
        <f t="shared" si="71"/>
        <v>1900</v>
      </c>
      <c r="E513" s="26" t="str">
        <f t="shared" si="72"/>
        <v>Q4</v>
      </c>
      <c r="F513" s="25" t="str">
        <f t="shared" si="73"/>
        <v>Jan-00</v>
      </c>
      <c r="G513" s="26" t="str">
        <f t="shared" si="74"/>
        <v>Sat</v>
      </c>
      <c r="H513" s="5"/>
      <c r="I513" s="42" t="e">
        <f>VLOOKUP(H513,TABLES!$A$2:$B$147,2,FALSE)</f>
        <v>#N/A</v>
      </c>
      <c r="J513" s="42" t="e">
        <f>VLOOKUP(I513,TABLES!$B$2:$C$147,2,FALSE)</f>
        <v>#N/A</v>
      </c>
      <c r="K513" s="2"/>
      <c r="L513" s="21">
        <v>0</v>
      </c>
      <c r="M513" s="21">
        <v>0</v>
      </c>
      <c r="N513" s="26" t="str">
        <f t="shared" si="75"/>
        <v>0:00</v>
      </c>
      <c r="O513" s="26">
        <f t="shared" si="76"/>
        <v>0</v>
      </c>
      <c r="P513" s="42" t="str">
        <f>VLOOKUP(O513,TABLES!$F$2:$H$8,3)</f>
        <v>zero</v>
      </c>
      <c r="Q513" s="5"/>
    </row>
    <row r="514" spans="1:17" x14ac:dyDescent="0.35">
      <c r="A514" s="39" t="s">
        <v>4</v>
      </c>
      <c r="B514" s="14"/>
      <c r="C514" s="26" t="str">
        <f t="shared" si="70"/>
        <v>Q4-1899</v>
      </c>
      <c r="D514" s="27" t="str">
        <f t="shared" si="71"/>
        <v>1900</v>
      </c>
      <c r="E514" s="26" t="str">
        <f t="shared" si="72"/>
        <v>Q4</v>
      </c>
      <c r="F514" s="25" t="str">
        <f t="shared" si="73"/>
        <v>Jan-00</v>
      </c>
      <c r="G514" s="26" t="str">
        <f t="shared" si="74"/>
        <v>Sat</v>
      </c>
      <c r="H514" s="5"/>
      <c r="I514" s="42" t="e">
        <f>VLOOKUP(H514,TABLES!$A$2:$B$147,2,FALSE)</f>
        <v>#N/A</v>
      </c>
      <c r="J514" s="42" t="e">
        <f>VLOOKUP(I514,TABLES!$B$2:$C$147,2,FALSE)</f>
        <v>#N/A</v>
      </c>
      <c r="K514" s="2"/>
      <c r="L514" s="21">
        <v>0</v>
      </c>
      <c r="M514" s="21">
        <v>0</v>
      </c>
      <c r="N514" s="26" t="str">
        <f t="shared" si="75"/>
        <v>0:00</v>
      </c>
      <c r="O514" s="26">
        <f t="shared" si="76"/>
        <v>0</v>
      </c>
      <c r="P514" s="42" t="str">
        <f>VLOOKUP(O514,TABLES!$F$2:$H$8,3)</f>
        <v>zero</v>
      </c>
      <c r="Q514" s="5"/>
    </row>
    <row r="515" spans="1:17" x14ac:dyDescent="0.35">
      <c r="A515" s="39" t="s">
        <v>4</v>
      </c>
      <c r="B515" s="14"/>
      <c r="C515" s="26" t="str">
        <f t="shared" si="70"/>
        <v>Q4-1899</v>
      </c>
      <c r="D515" s="27" t="str">
        <f t="shared" si="71"/>
        <v>1900</v>
      </c>
      <c r="E515" s="26" t="str">
        <f t="shared" si="72"/>
        <v>Q4</v>
      </c>
      <c r="F515" s="25" t="str">
        <f t="shared" si="73"/>
        <v>Jan-00</v>
      </c>
      <c r="G515" s="26" t="str">
        <f t="shared" si="74"/>
        <v>Sat</v>
      </c>
      <c r="H515" s="5"/>
      <c r="I515" s="42" t="e">
        <f>VLOOKUP(H515,TABLES!$A$2:$B$147,2,FALSE)</f>
        <v>#N/A</v>
      </c>
      <c r="J515" s="42" t="e">
        <f>VLOOKUP(I515,TABLES!$B$2:$C$147,2,FALSE)</f>
        <v>#N/A</v>
      </c>
      <c r="K515" s="2"/>
      <c r="L515" s="21">
        <v>0</v>
      </c>
      <c r="M515" s="21">
        <v>0</v>
      </c>
      <c r="N515" s="26" t="str">
        <f t="shared" si="75"/>
        <v>0:00</v>
      </c>
      <c r="O515" s="26">
        <f t="shared" si="76"/>
        <v>0</v>
      </c>
      <c r="P515" s="42" t="str">
        <f>VLOOKUP(O515,TABLES!$F$2:$H$8,3)</f>
        <v>zero</v>
      </c>
      <c r="Q515" s="5"/>
    </row>
    <row r="516" spans="1:17" x14ac:dyDescent="0.35">
      <c r="A516" s="39" t="s">
        <v>4</v>
      </c>
      <c r="B516" s="14"/>
      <c r="C516" s="26" t="str">
        <f t="shared" si="70"/>
        <v>Q4-1899</v>
      </c>
      <c r="D516" s="27" t="str">
        <f t="shared" si="71"/>
        <v>1900</v>
      </c>
      <c r="E516" s="26" t="str">
        <f t="shared" si="72"/>
        <v>Q4</v>
      </c>
      <c r="F516" s="25" t="str">
        <f t="shared" si="73"/>
        <v>Jan-00</v>
      </c>
      <c r="G516" s="26" t="str">
        <f t="shared" si="74"/>
        <v>Sat</v>
      </c>
      <c r="H516" s="5"/>
      <c r="I516" s="42" t="e">
        <f>VLOOKUP(H516,TABLES!$A$2:$B$147,2,FALSE)</f>
        <v>#N/A</v>
      </c>
      <c r="J516" s="42" t="e">
        <f>VLOOKUP(I516,TABLES!$B$2:$C$147,2,FALSE)</f>
        <v>#N/A</v>
      </c>
      <c r="K516" s="2"/>
      <c r="L516" s="21">
        <v>0</v>
      </c>
      <c r="M516" s="21">
        <v>0</v>
      </c>
      <c r="N516" s="26" t="str">
        <f t="shared" si="75"/>
        <v>0:00</v>
      </c>
      <c r="O516" s="26">
        <f t="shared" si="76"/>
        <v>0</v>
      </c>
      <c r="P516" s="42" t="str">
        <f>VLOOKUP(O516,TABLES!$F$2:$H$8,3)</f>
        <v>zero</v>
      </c>
      <c r="Q516" s="5"/>
    </row>
    <row r="517" spans="1:17" x14ac:dyDescent="0.35">
      <c r="A517" s="39" t="s">
        <v>4</v>
      </c>
      <c r="B517" s="14"/>
      <c r="C517" s="26" t="str">
        <f t="shared" si="70"/>
        <v>Q4-1899</v>
      </c>
      <c r="D517" s="27" t="str">
        <f t="shared" si="71"/>
        <v>1900</v>
      </c>
      <c r="E517" s="26" t="str">
        <f t="shared" si="72"/>
        <v>Q4</v>
      </c>
      <c r="F517" s="25" t="str">
        <f t="shared" si="73"/>
        <v>Jan-00</v>
      </c>
      <c r="G517" s="26" t="str">
        <f t="shared" si="74"/>
        <v>Sat</v>
      </c>
      <c r="H517" s="5"/>
      <c r="I517" s="42" t="e">
        <f>VLOOKUP(H517,TABLES!$A$2:$B$147,2,FALSE)</f>
        <v>#N/A</v>
      </c>
      <c r="J517" s="42" t="e">
        <f>VLOOKUP(I517,TABLES!$B$2:$C$147,2,FALSE)</f>
        <v>#N/A</v>
      </c>
      <c r="K517" s="2"/>
      <c r="L517" s="21">
        <v>0</v>
      </c>
      <c r="M517" s="21">
        <v>0</v>
      </c>
      <c r="N517" s="26" t="str">
        <f t="shared" si="75"/>
        <v>0:00</v>
      </c>
      <c r="O517" s="26">
        <f t="shared" si="76"/>
        <v>0</v>
      </c>
      <c r="P517" s="42" t="str">
        <f>VLOOKUP(O517,TABLES!$F$2:$H$8,3)</f>
        <v>zero</v>
      </c>
      <c r="Q517" s="5"/>
    </row>
    <row r="518" spans="1:17" x14ac:dyDescent="0.35">
      <c r="A518" s="39" t="s">
        <v>4</v>
      </c>
      <c r="B518" s="14"/>
      <c r="C518" s="26" t="str">
        <f t="shared" si="70"/>
        <v>Q4-1899</v>
      </c>
      <c r="D518" s="27" t="str">
        <f t="shared" si="71"/>
        <v>1900</v>
      </c>
      <c r="E518" s="26" t="str">
        <f t="shared" si="72"/>
        <v>Q4</v>
      </c>
      <c r="F518" s="25" t="str">
        <f t="shared" si="73"/>
        <v>Jan-00</v>
      </c>
      <c r="G518" s="26" t="str">
        <f t="shared" si="74"/>
        <v>Sat</v>
      </c>
      <c r="H518" s="5"/>
      <c r="I518" s="42" t="e">
        <f>VLOOKUP(H518,TABLES!$A$2:$B$147,2,FALSE)</f>
        <v>#N/A</v>
      </c>
      <c r="J518" s="42" t="e">
        <f>VLOOKUP(I518,TABLES!$B$2:$C$147,2,FALSE)</f>
        <v>#N/A</v>
      </c>
      <c r="K518" s="2"/>
      <c r="L518" s="21">
        <v>0</v>
      </c>
      <c r="M518" s="21">
        <v>0</v>
      </c>
      <c r="N518" s="26" t="str">
        <f t="shared" si="75"/>
        <v>0:00</v>
      </c>
      <c r="O518" s="26">
        <f t="shared" si="76"/>
        <v>0</v>
      </c>
      <c r="P518" s="42" t="str">
        <f>VLOOKUP(O518,TABLES!$F$2:$H$8,3)</f>
        <v>zero</v>
      </c>
      <c r="Q518" s="5"/>
    </row>
    <row r="519" spans="1:17" x14ac:dyDescent="0.35">
      <c r="A519" s="39" t="s">
        <v>4</v>
      </c>
      <c r="B519" s="14"/>
      <c r="C519" s="26" t="str">
        <f t="shared" si="70"/>
        <v>Q4-1899</v>
      </c>
      <c r="D519" s="27" t="str">
        <f t="shared" si="71"/>
        <v>1900</v>
      </c>
      <c r="E519" s="26" t="str">
        <f t="shared" si="72"/>
        <v>Q4</v>
      </c>
      <c r="F519" s="25" t="str">
        <f t="shared" si="73"/>
        <v>Jan-00</v>
      </c>
      <c r="G519" s="26" t="str">
        <f t="shared" si="74"/>
        <v>Sat</v>
      </c>
      <c r="H519" s="5"/>
      <c r="I519" s="42" t="e">
        <f>VLOOKUP(H519,TABLES!$A$2:$B$147,2,FALSE)</f>
        <v>#N/A</v>
      </c>
      <c r="J519" s="42" t="e">
        <f>VLOOKUP(I519,TABLES!$B$2:$C$147,2,FALSE)</f>
        <v>#N/A</v>
      </c>
      <c r="K519" s="2"/>
      <c r="L519" s="21">
        <v>0</v>
      </c>
      <c r="M519" s="21">
        <v>0</v>
      </c>
      <c r="N519" s="26" t="str">
        <f t="shared" si="75"/>
        <v>0:00</v>
      </c>
      <c r="O519" s="26">
        <f t="shared" si="76"/>
        <v>0</v>
      </c>
      <c r="P519" s="42" t="str">
        <f>VLOOKUP(O519,TABLES!$F$2:$H$8,3)</f>
        <v>zero</v>
      </c>
      <c r="Q519" s="5"/>
    </row>
    <row r="520" spans="1:17" x14ac:dyDescent="0.35">
      <c r="A520" s="39" t="s">
        <v>4</v>
      </c>
      <c r="B520" s="14"/>
      <c r="C520" s="26" t="str">
        <f t="shared" si="70"/>
        <v>Q4-1899</v>
      </c>
      <c r="D520" s="27" t="str">
        <f t="shared" si="71"/>
        <v>1900</v>
      </c>
      <c r="E520" s="26" t="str">
        <f t="shared" si="72"/>
        <v>Q4</v>
      </c>
      <c r="F520" s="25" t="str">
        <f t="shared" si="73"/>
        <v>Jan-00</v>
      </c>
      <c r="G520" s="26" t="str">
        <f t="shared" si="74"/>
        <v>Sat</v>
      </c>
      <c r="H520" s="5"/>
      <c r="I520" s="42" t="e">
        <f>VLOOKUP(H520,TABLES!$A$2:$B$147,2,FALSE)</f>
        <v>#N/A</v>
      </c>
      <c r="J520" s="42" t="e">
        <f>VLOOKUP(I520,TABLES!$B$2:$C$147,2,FALSE)</f>
        <v>#N/A</v>
      </c>
      <c r="K520" s="2"/>
      <c r="L520" s="21">
        <v>0</v>
      </c>
      <c r="M520" s="21">
        <v>0</v>
      </c>
      <c r="N520" s="26" t="str">
        <f t="shared" si="75"/>
        <v>0:00</v>
      </c>
      <c r="O520" s="26">
        <f t="shared" si="76"/>
        <v>0</v>
      </c>
      <c r="P520" s="42" t="str">
        <f>VLOOKUP(O520,TABLES!$F$2:$H$8,3)</f>
        <v>zero</v>
      </c>
      <c r="Q520" s="5"/>
    </row>
    <row r="521" spans="1:17" x14ac:dyDescent="0.35">
      <c r="A521" s="39" t="s">
        <v>4</v>
      </c>
      <c r="B521" s="14"/>
      <c r="C521" s="26" t="str">
        <f t="shared" si="70"/>
        <v>Q4-1899</v>
      </c>
      <c r="D521" s="27" t="str">
        <f t="shared" si="71"/>
        <v>1900</v>
      </c>
      <c r="E521" s="26" t="str">
        <f t="shared" si="72"/>
        <v>Q4</v>
      </c>
      <c r="F521" s="25" t="str">
        <f t="shared" si="73"/>
        <v>Jan-00</v>
      </c>
      <c r="G521" s="26" t="str">
        <f t="shared" si="74"/>
        <v>Sat</v>
      </c>
      <c r="H521" s="5"/>
      <c r="I521" s="42" t="e">
        <f>VLOOKUP(H521,TABLES!$A$2:$B$147,2,FALSE)</f>
        <v>#N/A</v>
      </c>
      <c r="J521" s="42" t="e">
        <f>VLOOKUP(I521,TABLES!$B$2:$C$147,2,FALSE)</f>
        <v>#N/A</v>
      </c>
      <c r="K521" s="2"/>
      <c r="L521" s="21">
        <v>0</v>
      </c>
      <c r="M521" s="21">
        <v>0</v>
      </c>
      <c r="N521" s="26" t="str">
        <f t="shared" si="75"/>
        <v>0:00</v>
      </c>
      <c r="O521" s="26">
        <f t="shared" si="76"/>
        <v>0</v>
      </c>
      <c r="P521" s="42" t="str">
        <f>VLOOKUP(O521,TABLES!$F$2:$H$8,3)</f>
        <v>zero</v>
      </c>
      <c r="Q521" s="5"/>
    </row>
    <row r="522" spans="1:17" x14ac:dyDescent="0.35">
      <c r="A522" s="39" t="s">
        <v>4</v>
      </c>
      <c r="B522" s="14"/>
      <c r="C522" s="26" t="str">
        <f t="shared" si="70"/>
        <v>Q4-1899</v>
      </c>
      <c r="D522" s="27" t="str">
        <f t="shared" si="71"/>
        <v>1900</v>
      </c>
      <c r="E522" s="26" t="str">
        <f t="shared" si="72"/>
        <v>Q4</v>
      </c>
      <c r="F522" s="25" t="str">
        <f t="shared" si="73"/>
        <v>Jan-00</v>
      </c>
      <c r="G522" s="26" t="str">
        <f t="shared" si="74"/>
        <v>Sat</v>
      </c>
      <c r="H522" s="5"/>
      <c r="I522" s="42" t="e">
        <f>VLOOKUP(H522,TABLES!$A$2:$B$147,2,FALSE)</f>
        <v>#N/A</v>
      </c>
      <c r="J522" s="42" t="e">
        <f>VLOOKUP(I522,TABLES!$B$2:$C$147,2,FALSE)</f>
        <v>#N/A</v>
      </c>
      <c r="K522" s="2"/>
      <c r="L522" s="21">
        <v>0</v>
      </c>
      <c r="M522" s="21">
        <v>0</v>
      </c>
      <c r="N522" s="26" t="str">
        <f t="shared" si="75"/>
        <v>0:00</v>
      </c>
      <c r="O522" s="26">
        <f t="shared" si="76"/>
        <v>0</v>
      </c>
      <c r="P522" s="42" t="str">
        <f>VLOOKUP(O522,TABLES!$F$2:$H$8,3)</f>
        <v>zero</v>
      </c>
      <c r="Q522" s="5"/>
    </row>
    <row r="523" spans="1:17" x14ac:dyDescent="0.35">
      <c r="A523" s="39" t="s">
        <v>4</v>
      </c>
      <c r="B523" s="14"/>
      <c r="C523" s="26" t="str">
        <f t="shared" si="70"/>
        <v>Q4-1899</v>
      </c>
      <c r="D523" s="27" t="str">
        <f t="shared" si="71"/>
        <v>1900</v>
      </c>
      <c r="E523" s="26" t="str">
        <f t="shared" si="72"/>
        <v>Q4</v>
      </c>
      <c r="F523" s="25" t="str">
        <f t="shared" si="73"/>
        <v>Jan-00</v>
      </c>
      <c r="G523" s="26" t="str">
        <f t="shared" si="74"/>
        <v>Sat</v>
      </c>
      <c r="H523" s="5"/>
      <c r="I523" s="42" t="e">
        <f>VLOOKUP(H523,TABLES!$A$2:$B$147,2,FALSE)</f>
        <v>#N/A</v>
      </c>
      <c r="J523" s="42" t="e">
        <f>VLOOKUP(I523,TABLES!$B$2:$C$147,2,FALSE)</f>
        <v>#N/A</v>
      </c>
      <c r="K523" s="2"/>
      <c r="L523" s="21">
        <v>0</v>
      </c>
      <c r="M523" s="21">
        <v>0</v>
      </c>
      <c r="N523" s="26" t="str">
        <f t="shared" si="75"/>
        <v>0:00</v>
      </c>
      <c r="O523" s="26">
        <f t="shared" si="76"/>
        <v>0</v>
      </c>
      <c r="P523" s="42" t="str">
        <f>VLOOKUP(O523,TABLES!$F$2:$H$8,3)</f>
        <v>zero</v>
      </c>
      <c r="Q523" s="5"/>
    </row>
    <row r="524" spans="1:17" x14ac:dyDescent="0.35">
      <c r="A524" s="39" t="s">
        <v>4</v>
      </c>
      <c r="B524" s="14"/>
      <c r="C524" s="26" t="str">
        <f t="shared" si="70"/>
        <v>Q4-1899</v>
      </c>
      <c r="D524" s="27" t="str">
        <f t="shared" si="71"/>
        <v>1900</v>
      </c>
      <c r="E524" s="26" t="str">
        <f t="shared" si="72"/>
        <v>Q4</v>
      </c>
      <c r="F524" s="25" t="str">
        <f t="shared" si="73"/>
        <v>Jan-00</v>
      </c>
      <c r="G524" s="26" t="str">
        <f t="shared" si="74"/>
        <v>Sat</v>
      </c>
      <c r="H524" s="5"/>
      <c r="I524" s="42" t="e">
        <f>VLOOKUP(H524,TABLES!$A$2:$B$147,2,FALSE)</f>
        <v>#N/A</v>
      </c>
      <c r="J524" s="42" t="e">
        <f>VLOOKUP(I524,TABLES!$B$2:$C$147,2,FALSE)</f>
        <v>#N/A</v>
      </c>
      <c r="K524" s="2"/>
      <c r="L524" s="21">
        <v>0</v>
      </c>
      <c r="M524" s="21">
        <v>0</v>
      </c>
      <c r="N524" s="26" t="str">
        <f t="shared" si="75"/>
        <v>0:00</v>
      </c>
      <c r="O524" s="26">
        <f t="shared" si="76"/>
        <v>0</v>
      </c>
      <c r="P524" s="42" t="str">
        <f>VLOOKUP(O524,TABLES!$F$2:$H$8,3)</f>
        <v>zero</v>
      </c>
      <c r="Q524" s="5"/>
    </row>
    <row r="525" spans="1:17" x14ac:dyDescent="0.35">
      <c r="A525" s="39" t="s">
        <v>4</v>
      </c>
      <c r="B525" s="14"/>
      <c r="C525" s="26" t="str">
        <f t="shared" si="70"/>
        <v>Q4-1899</v>
      </c>
      <c r="D525" s="27" t="str">
        <f t="shared" si="71"/>
        <v>1900</v>
      </c>
      <c r="E525" s="26" t="str">
        <f t="shared" si="72"/>
        <v>Q4</v>
      </c>
      <c r="F525" s="25" t="str">
        <f t="shared" si="73"/>
        <v>Jan-00</v>
      </c>
      <c r="G525" s="26" t="str">
        <f t="shared" si="74"/>
        <v>Sat</v>
      </c>
      <c r="H525" s="5"/>
      <c r="I525" s="42" t="e">
        <f>VLOOKUP(H525,TABLES!$A$2:$B$147,2,FALSE)</f>
        <v>#N/A</v>
      </c>
      <c r="J525" s="42" t="e">
        <f>VLOOKUP(I525,TABLES!$B$2:$C$147,2,FALSE)</f>
        <v>#N/A</v>
      </c>
      <c r="K525" s="2"/>
      <c r="L525" s="21">
        <v>0</v>
      </c>
      <c r="M525" s="21">
        <v>0</v>
      </c>
      <c r="N525" s="26" t="str">
        <f t="shared" si="75"/>
        <v>0:00</v>
      </c>
      <c r="O525" s="26">
        <f t="shared" si="76"/>
        <v>0</v>
      </c>
      <c r="P525" s="42" t="str">
        <f>VLOOKUP(O525,TABLES!$F$2:$H$8,3)</f>
        <v>zero</v>
      </c>
      <c r="Q525" s="5"/>
    </row>
    <row r="526" spans="1:17" x14ac:dyDescent="0.35">
      <c r="A526" s="39" t="s">
        <v>4</v>
      </c>
      <c r="B526" s="14"/>
      <c r="C526" s="26" t="str">
        <f t="shared" si="70"/>
        <v>Q4-1899</v>
      </c>
      <c r="D526" s="27" t="str">
        <f t="shared" si="71"/>
        <v>1900</v>
      </c>
      <c r="E526" s="26" t="str">
        <f t="shared" si="72"/>
        <v>Q4</v>
      </c>
      <c r="F526" s="25" t="str">
        <f t="shared" si="73"/>
        <v>Jan-00</v>
      </c>
      <c r="G526" s="26" t="str">
        <f t="shared" si="74"/>
        <v>Sat</v>
      </c>
      <c r="H526" s="5"/>
      <c r="I526" s="42" t="e">
        <f>VLOOKUP(H526,TABLES!$A$2:$B$147,2,FALSE)</f>
        <v>#N/A</v>
      </c>
      <c r="J526" s="42" t="e">
        <f>VLOOKUP(I526,TABLES!$B$2:$C$147,2,FALSE)</f>
        <v>#N/A</v>
      </c>
      <c r="K526" s="2"/>
      <c r="L526" s="21">
        <v>0</v>
      </c>
      <c r="M526" s="21">
        <v>0</v>
      </c>
      <c r="N526" s="26" t="str">
        <f t="shared" si="75"/>
        <v>0:00</v>
      </c>
      <c r="O526" s="26">
        <f t="shared" si="76"/>
        <v>0</v>
      </c>
      <c r="P526" s="42" t="str">
        <f>VLOOKUP(O526,TABLES!$F$2:$H$8,3)</f>
        <v>zero</v>
      </c>
      <c r="Q526" s="5"/>
    </row>
    <row r="527" spans="1:17" x14ac:dyDescent="0.35">
      <c r="A527" s="39" t="s">
        <v>4</v>
      </c>
      <c r="B527" s="14"/>
      <c r="C527" s="26" t="str">
        <f t="shared" si="70"/>
        <v>Q4-1899</v>
      </c>
      <c r="D527" s="27" t="str">
        <f t="shared" si="71"/>
        <v>1900</v>
      </c>
      <c r="E527" s="26" t="str">
        <f t="shared" si="72"/>
        <v>Q4</v>
      </c>
      <c r="F527" s="25" t="str">
        <f t="shared" si="73"/>
        <v>Jan-00</v>
      </c>
      <c r="G527" s="26" t="str">
        <f t="shared" si="74"/>
        <v>Sat</v>
      </c>
      <c r="H527" s="5"/>
      <c r="I527" s="42" t="e">
        <f>VLOOKUP(H527,TABLES!$A$2:$B$147,2,FALSE)</f>
        <v>#N/A</v>
      </c>
      <c r="J527" s="42" t="e">
        <f>VLOOKUP(I527,TABLES!$B$2:$C$147,2,FALSE)</f>
        <v>#N/A</v>
      </c>
      <c r="K527" s="2"/>
      <c r="L527" s="21">
        <v>0</v>
      </c>
      <c r="M527" s="21">
        <v>0</v>
      </c>
      <c r="N527" s="26" t="str">
        <f t="shared" si="75"/>
        <v>0:00</v>
      </c>
      <c r="O527" s="26">
        <f t="shared" si="76"/>
        <v>0</v>
      </c>
      <c r="P527" s="42" t="str">
        <f>VLOOKUP(O527,TABLES!$F$2:$H$8,3)</f>
        <v>zero</v>
      </c>
      <c r="Q527" s="5"/>
    </row>
    <row r="528" spans="1:17" x14ac:dyDescent="0.35">
      <c r="A528" s="39" t="s">
        <v>4</v>
      </c>
      <c r="B528" s="14"/>
      <c r="C528" s="26" t="str">
        <f t="shared" si="70"/>
        <v>Q4-1899</v>
      </c>
      <c r="D528" s="27" t="str">
        <f t="shared" si="71"/>
        <v>1900</v>
      </c>
      <c r="E528" s="26" t="str">
        <f t="shared" si="72"/>
        <v>Q4</v>
      </c>
      <c r="F528" s="25" t="str">
        <f t="shared" si="73"/>
        <v>Jan-00</v>
      </c>
      <c r="G528" s="26" t="str">
        <f t="shared" si="74"/>
        <v>Sat</v>
      </c>
      <c r="H528" s="5"/>
      <c r="I528" s="42" t="e">
        <f>VLOOKUP(H528,TABLES!$A$2:$B$147,2,FALSE)</f>
        <v>#N/A</v>
      </c>
      <c r="J528" s="42" t="e">
        <f>VLOOKUP(I528,TABLES!$B$2:$C$147,2,FALSE)</f>
        <v>#N/A</v>
      </c>
      <c r="K528" s="2"/>
      <c r="L528" s="21">
        <v>0</v>
      </c>
      <c r="M528" s="21">
        <v>0</v>
      </c>
      <c r="N528" s="26" t="str">
        <f t="shared" si="75"/>
        <v>0:00</v>
      </c>
      <c r="O528" s="26">
        <f t="shared" si="76"/>
        <v>0</v>
      </c>
      <c r="P528" s="42" t="str">
        <f>VLOOKUP(O528,TABLES!$F$2:$H$8,3)</f>
        <v>zero</v>
      </c>
      <c r="Q528" s="5"/>
    </row>
    <row r="529" spans="1:17" x14ac:dyDescent="0.35">
      <c r="A529" s="39" t="s">
        <v>4</v>
      </c>
      <c r="B529" s="14"/>
      <c r="C529" s="26" t="str">
        <f t="shared" si="70"/>
        <v>Q4-1899</v>
      </c>
      <c r="D529" s="27" t="str">
        <f t="shared" si="71"/>
        <v>1900</v>
      </c>
      <c r="E529" s="26" t="str">
        <f t="shared" si="72"/>
        <v>Q4</v>
      </c>
      <c r="F529" s="25" t="str">
        <f t="shared" si="73"/>
        <v>Jan-00</v>
      </c>
      <c r="G529" s="26" t="str">
        <f t="shared" si="74"/>
        <v>Sat</v>
      </c>
      <c r="H529" s="5"/>
      <c r="I529" s="42" t="e">
        <f>VLOOKUP(H529,TABLES!$A$2:$B$147,2,FALSE)</f>
        <v>#N/A</v>
      </c>
      <c r="J529" s="42" t="e">
        <f>VLOOKUP(I529,TABLES!$B$2:$C$147,2,FALSE)</f>
        <v>#N/A</v>
      </c>
      <c r="K529" s="2"/>
      <c r="L529" s="21">
        <v>0</v>
      </c>
      <c r="M529" s="21">
        <v>0</v>
      </c>
      <c r="N529" s="26" t="str">
        <f t="shared" si="75"/>
        <v>0:00</v>
      </c>
      <c r="O529" s="26">
        <f t="shared" si="76"/>
        <v>0</v>
      </c>
      <c r="P529" s="42" t="str">
        <f>VLOOKUP(O529,TABLES!$F$2:$H$8,3)</f>
        <v>zero</v>
      </c>
      <c r="Q529" s="5"/>
    </row>
    <row r="530" spans="1:17" x14ac:dyDescent="0.35">
      <c r="A530" s="39" t="s">
        <v>4</v>
      </c>
      <c r="B530" s="14"/>
      <c r="C530" s="26" t="str">
        <f t="shared" si="70"/>
        <v>Q4-1899</v>
      </c>
      <c r="D530" s="27" t="str">
        <f t="shared" si="71"/>
        <v>1900</v>
      </c>
      <c r="E530" s="26" t="str">
        <f t="shared" si="72"/>
        <v>Q4</v>
      </c>
      <c r="F530" s="25" t="str">
        <f t="shared" si="73"/>
        <v>Jan-00</v>
      </c>
      <c r="G530" s="26" t="str">
        <f t="shared" si="74"/>
        <v>Sat</v>
      </c>
      <c r="H530" s="5"/>
      <c r="I530" s="42" t="e">
        <f>VLOOKUP(H530,TABLES!$A$2:$B$147,2,FALSE)</f>
        <v>#N/A</v>
      </c>
      <c r="J530" s="42" t="e">
        <f>VLOOKUP(I530,TABLES!$B$2:$C$147,2,FALSE)</f>
        <v>#N/A</v>
      </c>
      <c r="K530" s="2"/>
      <c r="L530" s="21">
        <v>0</v>
      </c>
      <c r="M530" s="21">
        <v>0</v>
      </c>
      <c r="N530" s="26" t="str">
        <f t="shared" si="75"/>
        <v>0:00</v>
      </c>
      <c r="O530" s="26">
        <f t="shared" si="76"/>
        <v>0</v>
      </c>
      <c r="P530" s="42" t="str">
        <f>VLOOKUP(O530,TABLES!$F$2:$H$8,3)</f>
        <v>zero</v>
      </c>
      <c r="Q530" s="5"/>
    </row>
    <row r="531" spans="1:17" x14ac:dyDescent="0.35">
      <c r="A531" s="39" t="s">
        <v>4</v>
      </c>
      <c r="B531" s="14"/>
      <c r="C531" s="26" t="str">
        <f t="shared" si="70"/>
        <v>Q4-1899</v>
      </c>
      <c r="D531" s="27" t="str">
        <f t="shared" si="71"/>
        <v>1900</v>
      </c>
      <c r="E531" s="26" t="str">
        <f t="shared" si="72"/>
        <v>Q4</v>
      </c>
      <c r="F531" s="25" t="str">
        <f t="shared" si="73"/>
        <v>Jan-00</v>
      </c>
      <c r="G531" s="26" t="str">
        <f t="shared" si="74"/>
        <v>Sat</v>
      </c>
      <c r="H531" s="5"/>
      <c r="I531" s="42" t="e">
        <f>VLOOKUP(H531,TABLES!$A$2:$B$147,2,FALSE)</f>
        <v>#N/A</v>
      </c>
      <c r="J531" s="42" t="e">
        <f>VLOOKUP(I531,TABLES!$B$2:$C$147,2,FALSE)</f>
        <v>#N/A</v>
      </c>
      <c r="K531" s="2"/>
      <c r="L531" s="21">
        <v>0</v>
      </c>
      <c r="M531" s="21">
        <v>0</v>
      </c>
      <c r="N531" s="26" t="str">
        <f t="shared" si="75"/>
        <v>0:00</v>
      </c>
      <c r="O531" s="26">
        <f t="shared" si="76"/>
        <v>0</v>
      </c>
      <c r="P531" s="42" t="str">
        <f>VLOOKUP(O531,TABLES!$F$2:$H$8,3)</f>
        <v>zero</v>
      </c>
      <c r="Q531" s="5"/>
    </row>
    <row r="532" spans="1:17" x14ac:dyDescent="0.35">
      <c r="A532" s="39" t="s">
        <v>4</v>
      </c>
      <c r="B532" s="14"/>
      <c r="C532" s="26" t="str">
        <f t="shared" si="70"/>
        <v>Q4-1899</v>
      </c>
      <c r="D532" s="27" t="str">
        <f t="shared" si="71"/>
        <v>1900</v>
      </c>
      <c r="E532" s="26" t="str">
        <f t="shared" si="72"/>
        <v>Q4</v>
      </c>
      <c r="F532" s="25" t="str">
        <f t="shared" si="73"/>
        <v>Jan-00</v>
      </c>
      <c r="G532" s="26" t="str">
        <f t="shared" si="74"/>
        <v>Sat</v>
      </c>
      <c r="H532" s="5"/>
      <c r="I532" s="42" t="e">
        <f>VLOOKUP(H532,TABLES!$A$2:$B$147,2,FALSE)</f>
        <v>#N/A</v>
      </c>
      <c r="J532" s="42" t="e">
        <f>VLOOKUP(I532,TABLES!$B$2:$C$147,2,FALSE)</f>
        <v>#N/A</v>
      </c>
      <c r="K532" s="2"/>
      <c r="L532" s="21">
        <v>0</v>
      </c>
      <c r="M532" s="21">
        <v>0</v>
      </c>
      <c r="N532" s="26" t="str">
        <f t="shared" si="75"/>
        <v>0:00</v>
      </c>
      <c r="O532" s="26">
        <f t="shared" si="76"/>
        <v>0</v>
      </c>
      <c r="P532" s="42" t="str">
        <f>VLOOKUP(O532,TABLES!$F$2:$H$8,3)</f>
        <v>zero</v>
      </c>
      <c r="Q532" s="5"/>
    </row>
    <row r="533" spans="1:17" x14ac:dyDescent="0.35">
      <c r="A533" s="39" t="s">
        <v>4</v>
      </c>
      <c r="B533" s="14"/>
      <c r="C533" s="26" t="str">
        <f t="shared" si="70"/>
        <v>Q4-1899</v>
      </c>
      <c r="D533" s="27" t="str">
        <f t="shared" si="71"/>
        <v>1900</v>
      </c>
      <c r="E533" s="26" t="str">
        <f t="shared" si="72"/>
        <v>Q4</v>
      </c>
      <c r="F533" s="25" t="str">
        <f t="shared" si="73"/>
        <v>Jan-00</v>
      </c>
      <c r="G533" s="26" t="str">
        <f t="shared" si="74"/>
        <v>Sat</v>
      </c>
      <c r="H533" s="5"/>
      <c r="I533" s="42" t="e">
        <f>VLOOKUP(H533,TABLES!$A$2:$B$147,2,FALSE)</f>
        <v>#N/A</v>
      </c>
      <c r="J533" s="42" t="e">
        <f>VLOOKUP(I533,TABLES!$B$2:$C$147,2,FALSE)</f>
        <v>#N/A</v>
      </c>
      <c r="K533" s="2"/>
      <c r="L533" s="21">
        <v>0</v>
      </c>
      <c r="M533" s="21">
        <v>0</v>
      </c>
      <c r="N533" s="26" t="str">
        <f t="shared" si="75"/>
        <v>0:00</v>
      </c>
      <c r="O533" s="26">
        <f t="shared" si="76"/>
        <v>0</v>
      </c>
      <c r="P533" s="42" t="str">
        <f>VLOOKUP(O533,TABLES!$F$2:$H$8,3)</f>
        <v>zero</v>
      </c>
      <c r="Q533" s="5"/>
    </row>
    <row r="534" spans="1:17" x14ac:dyDescent="0.35">
      <c r="A534" s="39" t="s">
        <v>4</v>
      </c>
      <c r="B534" s="14"/>
      <c r="C534" s="26" t="str">
        <f t="shared" si="70"/>
        <v>Q4-1899</v>
      </c>
      <c r="D534" s="27" t="str">
        <f t="shared" si="71"/>
        <v>1900</v>
      </c>
      <c r="E534" s="26" t="str">
        <f t="shared" si="72"/>
        <v>Q4</v>
      </c>
      <c r="F534" s="25" t="str">
        <f t="shared" si="73"/>
        <v>Jan-00</v>
      </c>
      <c r="G534" s="26" t="str">
        <f t="shared" si="74"/>
        <v>Sat</v>
      </c>
      <c r="H534" s="5"/>
      <c r="I534" s="42" t="e">
        <f>VLOOKUP(H534,TABLES!$A$2:$B$147,2,FALSE)</f>
        <v>#N/A</v>
      </c>
      <c r="J534" s="42" t="e">
        <f>VLOOKUP(I534,TABLES!$B$2:$C$147,2,FALSE)</f>
        <v>#N/A</v>
      </c>
      <c r="K534" s="2"/>
      <c r="L534" s="21">
        <v>0</v>
      </c>
      <c r="M534" s="21">
        <v>0</v>
      </c>
      <c r="N534" s="26" t="str">
        <f t="shared" si="75"/>
        <v>0:00</v>
      </c>
      <c r="O534" s="26">
        <f t="shared" si="76"/>
        <v>0</v>
      </c>
      <c r="P534" s="42" t="str">
        <f>VLOOKUP(O534,TABLES!$F$2:$H$8,3)</f>
        <v>zero</v>
      </c>
      <c r="Q534" s="5"/>
    </row>
    <row r="535" spans="1:17" x14ac:dyDescent="0.35">
      <c r="A535" s="39" t="s">
        <v>4</v>
      </c>
      <c r="B535" s="14"/>
      <c r="C535" s="26" t="str">
        <f t="shared" si="70"/>
        <v>Q4-1899</v>
      </c>
      <c r="D535" s="27" t="str">
        <f t="shared" si="71"/>
        <v>1900</v>
      </c>
      <c r="E535" s="26" t="str">
        <f t="shared" si="72"/>
        <v>Q4</v>
      </c>
      <c r="F535" s="25" t="str">
        <f t="shared" si="73"/>
        <v>Jan-00</v>
      </c>
      <c r="G535" s="26" t="str">
        <f t="shared" si="74"/>
        <v>Sat</v>
      </c>
      <c r="H535" s="5"/>
      <c r="I535" s="42" t="e">
        <f>VLOOKUP(H535,TABLES!$A$2:$B$147,2,FALSE)</f>
        <v>#N/A</v>
      </c>
      <c r="J535" s="42" t="e">
        <f>VLOOKUP(I535,TABLES!$B$2:$C$147,2,FALSE)</f>
        <v>#N/A</v>
      </c>
      <c r="K535" s="2"/>
      <c r="L535" s="21">
        <v>0</v>
      </c>
      <c r="M535" s="21">
        <v>0</v>
      </c>
      <c r="N535" s="26" t="str">
        <f t="shared" si="75"/>
        <v>0:00</v>
      </c>
      <c r="O535" s="26">
        <f t="shared" si="76"/>
        <v>0</v>
      </c>
      <c r="P535" s="42" t="str">
        <f>VLOOKUP(O535,TABLES!$F$2:$H$8,3)</f>
        <v>zero</v>
      </c>
      <c r="Q535" s="5"/>
    </row>
    <row r="536" spans="1:17" x14ac:dyDescent="0.35">
      <c r="A536" s="39" t="s">
        <v>4</v>
      </c>
      <c r="B536" s="14"/>
      <c r="C536" s="26" t="str">
        <f t="shared" si="70"/>
        <v>Q4-1899</v>
      </c>
      <c r="D536" s="27" t="str">
        <f t="shared" si="71"/>
        <v>1900</v>
      </c>
      <c r="E536" s="26" t="str">
        <f t="shared" si="72"/>
        <v>Q4</v>
      </c>
      <c r="F536" s="25" t="str">
        <f t="shared" si="73"/>
        <v>Jan-00</v>
      </c>
      <c r="G536" s="26" t="str">
        <f t="shared" si="74"/>
        <v>Sat</v>
      </c>
      <c r="H536" s="5"/>
      <c r="I536" s="42" t="e">
        <f>VLOOKUP(H536,TABLES!$A$2:$B$147,2,FALSE)</f>
        <v>#N/A</v>
      </c>
      <c r="J536" s="42" t="e">
        <f>VLOOKUP(I536,TABLES!$B$2:$C$147,2,FALSE)</f>
        <v>#N/A</v>
      </c>
      <c r="K536" s="2"/>
      <c r="L536" s="21">
        <v>0</v>
      </c>
      <c r="M536" s="21">
        <v>0</v>
      </c>
      <c r="N536" s="26" t="str">
        <f t="shared" si="75"/>
        <v>0:00</v>
      </c>
      <c r="O536" s="26">
        <f t="shared" si="76"/>
        <v>0</v>
      </c>
      <c r="P536" s="42" t="str">
        <f>VLOOKUP(O536,TABLES!$F$2:$H$8,3)</f>
        <v>zero</v>
      </c>
      <c r="Q536" s="5"/>
    </row>
    <row r="537" spans="1:17" x14ac:dyDescent="0.35">
      <c r="A537" s="39" t="s">
        <v>4</v>
      </c>
      <c r="B537" s="14"/>
      <c r="C537" s="26" t="str">
        <f t="shared" si="70"/>
        <v>Q4-1899</v>
      </c>
      <c r="D537" s="27" t="str">
        <f t="shared" si="71"/>
        <v>1900</v>
      </c>
      <c r="E537" s="26" t="str">
        <f t="shared" si="72"/>
        <v>Q4</v>
      </c>
      <c r="F537" s="25" t="str">
        <f t="shared" si="73"/>
        <v>Jan-00</v>
      </c>
      <c r="G537" s="26" t="str">
        <f t="shared" si="74"/>
        <v>Sat</v>
      </c>
      <c r="H537" s="5"/>
      <c r="I537" s="42" t="e">
        <f>VLOOKUP(H537,TABLES!$A$2:$B$147,2,FALSE)</f>
        <v>#N/A</v>
      </c>
      <c r="J537" s="42" t="e">
        <f>VLOOKUP(I537,TABLES!$B$2:$C$147,2,FALSE)</f>
        <v>#N/A</v>
      </c>
      <c r="K537" s="2"/>
      <c r="L537" s="21">
        <v>0</v>
      </c>
      <c r="M537" s="21">
        <v>0</v>
      </c>
      <c r="N537" s="26" t="str">
        <f t="shared" si="75"/>
        <v>0:00</v>
      </c>
      <c r="O537" s="26">
        <f t="shared" si="76"/>
        <v>0</v>
      </c>
      <c r="P537" s="42" t="str">
        <f>VLOOKUP(O537,TABLES!$F$2:$H$8,3)</f>
        <v>zero</v>
      </c>
      <c r="Q537" s="5"/>
    </row>
    <row r="538" spans="1:17" x14ac:dyDescent="0.35">
      <c r="A538" s="39" t="s">
        <v>4</v>
      </c>
      <c r="B538" s="14"/>
      <c r="C538" s="26" t="str">
        <f t="shared" si="70"/>
        <v>Q4-1899</v>
      </c>
      <c r="D538" s="27" t="str">
        <f t="shared" si="71"/>
        <v>1900</v>
      </c>
      <c r="E538" s="26" t="str">
        <f t="shared" si="72"/>
        <v>Q4</v>
      </c>
      <c r="F538" s="25" t="str">
        <f t="shared" si="73"/>
        <v>Jan-00</v>
      </c>
      <c r="G538" s="26" t="str">
        <f t="shared" si="74"/>
        <v>Sat</v>
      </c>
      <c r="H538" s="5"/>
      <c r="I538" s="42" t="e">
        <f>VLOOKUP(H538,TABLES!$A$2:$B$147,2,FALSE)</f>
        <v>#N/A</v>
      </c>
      <c r="J538" s="42" t="e">
        <f>VLOOKUP(I538,TABLES!$B$2:$C$147,2,FALSE)</f>
        <v>#N/A</v>
      </c>
      <c r="K538" s="2"/>
      <c r="L538" s="21">
        <v>0</v>
      </c>
      <c r="M538" s="21">
        <v>0</v>
      </c>
      <c r="N538" s="26" t="str">
        <f t="shared" si="75"/>
        <v>0:00</v>
      </c>
      <c r="O538" s="26">
        <f t="shared" si="76"/>
        <v>0</v>
      </c>
      <c r="P538" s="42" t="str">
        <f>VLOOKUP(O538,TABLES!$F$2:$H$8,3)</f>
        <v>zero</v>
      </c>
      <c r="Q538" s="5"/>
    </row>
    <row r="539" spans="1:17" x14ac:dyDescent="0.35">
      <c r="A539" s="39" t="s">
        <v>4</v>
      </c>
      <c r="B539" s="14"/>
      <c r="C539" s="26" t="str">
        <f t="shared" si="70"/>
        <v>Q4-1899</v>
      </c>
      <c r="D539" s="27" t="str">
        <f t="shared" si="71"/>
        <v>1900</v>
      </c>
      <c r="E539" s="26" t="str">
        <f t="shared" si="72"/>
        <v>Q4</v>
      </c>
      <c r="F539" s="25" t="str">
        <f t="shared" si="73"/>
        <v>Jan-00</v>
      </c>
      <c r="G539" s="26" t="str">
        <f t="shared" si="74"/>
        <v>Sat</v>
      </c>
      <c r="H539" s="5"/>
      <c r="I539" s="42" t="e">
        <f>VLOOKUP(H539,TABLES!$A$2:$B$147,2,FALSE)</f>
        <v>#N/A</v>
      </c>
      <c r="J539" s="42" t="e">
        <f>VLOOKUP(I539,TABLES!$B$2:$C$147,2,FALSE)</f>
        <v>#N/A</v>
      </c>
      <c r="K539" s="2"/>
      <c r="L539" s="21">
        <v>0</v>
      </c>
      <c r="M539" s="21">
        <v>0</v>
      </c>
      <c r="N539" s="26" t="str">
        <f t="shared" si="75"/>
        <v>0:00</v>
      </c>
      <c r="O539" s="26">
        <f t="shared" si="76"/>
        <v>0</v>
      </c>
      <c r="P539" s="42" t="str">
        <f>VLOOKUP(O539,TABLES!$F$2:$H$8,3)</f>
        <v>zero</v>
      </c>
      <c r="Q539" s="5"/>
    </row>
    <row r="540" spans="1:17" x14ac:dyDescent="0.35">
      <c r="A540" s="39" t="s">
        <v>4</v>
      </c>
      <c r="B540" s="14"/>
      <c r="C540" s="26" t="str">
        <f t="shared" si="70"/>
        <v>Q4-1899</v>
      </c>
      <c r="D540" s="27" t="str">
        <f t="shared" si="71"/>
        <v>1900</v>
      </c>
      <c r="E540" s="26" t="str">
        <f t="shared" si="72"/>
        <v>Q4</v>
      </c>
      <c r="F540" s="25" t="str">
        <f t="shared" si="73"/>
        <v>Jan-00</v>
      </c>
      <c r="G540" s="26" t="str">
        <f t="shared" si="74"/>
        <v>Sat</v>
      </c>
      <c r="H540" s="5"/>
      <c r="I540" s="42" t="e">
        <f>VLOOKUP(H540,TABLES!$A$2:$B$147,2,FALSE)</f>
        <v>#N/A</v>
      </c>
      <c r="J540" s="42" t="e">
        <f>VLOOKUP(I540,TABLES!$B$2:$C$147,2,FALSE)</f>
        <v>#N/A</v>
      </c>
      <c r="K540" s="2"/>
      <c r="L540" s="21">
        <v>0</v>
      </c>
      <c r="M540" s="21">
        <v>0</v>
      </c>
      <c r="N540" s="26" t="str">
        <f t="shared" si="75"/>
        <v>0:00</v>
      </c>
      <c r="O540" s="26">
        <f t="shared" si="76"/>
        <v>0</v>
      </c>
      <c r="P540" s="42" t="str">
        <f>VLOOKUP(O540,TABLES!$F$2:$H$8,3)</f>
        <v>zero</v>
      </c>
      <c r="Q540" s="5"/>
    </row>
    <row r="541" spans="1:17" x14ac:dyDescent="0.35">
      <c r="A541" s="39" t="s">
        <v>4</v>
      </c>
      <c r="B541" s="14"/>
      <c r="C541" s="26" t="str">
        <f t="shared" si="70"/>
        <v>Q4-1899</v>
      </c>
      <c r="D541" s="27" t="str">
        <f t="shared" si="71"/>
        <v>1900</v>
      </c>
      <c r="E541" s="26" t="str">
        <f t="shared" si="72"/>
        <v>Q4</v>
      </c>
      <c r="F541" s="25" t="str">
        <f t="shared" si="73"/>
        <v>Jan-00</v>
      </c>
      <c r="G541" s="26" t="str">
        <f t="shared" si="74"/>
        <v>Sat</v>
      </c>
      <c r="H541" s="5"/>
      <c r="I541" s="42" t="e">
        <f>VLOOKUP(H541,TABLES!$A$2:$B$147,2,FALSE)</f>
        <v>#N/A</v>
      </c>
      <c r="J541" s="42" t="e">
        <f>VLOOKUP(I541,TABLES!$B$2:$C$147,2,FALSE)</f>
        <v>#N/A</v>
      </c>
      <c r="K541" s="2"/>
      <c r="L541" s="21">
        <v>0</v>
      </c>
      <c r="M541" s="21">
        <v>0</v>
      </c>
      <c r="N541" s="26" t="str">
        <f t="shared" si="75"/>
        <v>0:00</v>
      </c>
      <c r="O541" s="26">
        <f t="shared" si="76"/>
        <v>0</v>
      </c>
      <c r="P541" s="42" t="str">
        <f>VLOOKUP(O541,TABLES!$F$2:$H$8,3)</f>
        <v>zero</v>
      </c>
      <c r="Q541" s="5"/>
    </row>
    <row r="542" spans="1:17" x14ac:dyDescent="0.35">
      <c r="A542" s="39" t="s">
        <v>4</v>
      </c>
      <c r="B542" s="14"/>
      <c r="C542" s="26" t="str">
        <f t="shared" si="70"/>
        <v>Q4-1899</v>
      </c>
      <c r="D542" s="27" t="str">
        <f t="shared" si="71"/>
        <v>1900</v>
      </c>
      <c r="E542" s="26" t="str">
        <f t="shared" si="72"/>
        <v>Q4</v>
      </c>
      <c r="F542" s="25" t="str">
        <f t="shared" si="73"/>
        <v>Jan-00</v>
      </c>
      <c r="G542" s="26" t="str">
        <f t="shared" si="74"/>
        <v>Sat</v>
      </c>
      <c r="H542" s="5"/>
      <c r="I542" s="42" t="e">
        <f>VLOOKUP(H542,TABLES!$A$2:$B$147,2,FALSE)</f>
        <v>#N/A</v>
      </c>
      <c r="J542" s="42" t="e">
        <f>VLOOKUP(I542,TABLES!$B$2:$C$147,2,FALSE)</f>
        <v>#N/A</v>
      </c>
      <c r="K542" s="2"/>
      <c r="L542" s="21">
        <v>0</v>
      </c>
      <c r="M542" s="21">
        <v>0</v>
      </c>
      <c r="N542" s="26" t="str">
        <f t="shared" si="75"/>
        <v>0:00</v>
      </c>
      <c r="O542" s="26">
        <f t="shared" si="76"/>
        <v>0</v>
      </c>
      <c r="P542" s="42" t="str">
        <f>VLOOKUP(O542,TABLES!$F$2:$H$8,3)</f>
        <v>zero</v>
      </c>
      <c r="Q542" s="5"/>
    </row>
    <row r="543" spans="1:17" x14ac:dyDescent="0.35">
      <c r="A543" s="39" t="s">
        <v>4</v>
      </c>
      <c r="B543" s="14"/>
      <c r="C543" s="26" t="str">
        <f t="shared" si="70"/>
        <v>Q4-1899</v>
      </c>
      <c r="D543" s="27" t="str">
        <f t="shared" si="71"/>
        <v>1900</v>
      </c>
      <c r="E543" s="26" t="str">
        <f t="shared" si="72"/>
        <v>Q4</v>
      </c>
      <c r="F543" s="25" t="str">
        <f t="shared" si="73"/>
        <v>Jan-00</v>
      </c>
      <c r="G543" s="26" t="str">
        <f t="shared" si="74"/>
        <v>Sat</v>
      </c>
      <c r="H543" s="5"/>
      <c r="I543" s="42" t="e">
        <f>VLOOKUP(H543,TABLES!$A$2:$B$147,2,FALSE)</f>
        <v>#N/A</v>
      </c>
      <c r="J543" s="42" t="e">
        <f>VLOOKUP(I543,TABLES!$B$2:$C$147,2,FALSE)</f>
        <v>#N/A</v>
      </c>
      <c r="K543" s="2"/>
      <c r="L543" s="21">
        <v>0</v>
      </c>
      <c r="M543" s="21">
        <v>0</v>
      </c>
      <c r="N543" s="26" t="str">
        <f t="shared" si="75"/>
        <v>0:00</v>
      </c>
      <c r="O543" s="26">
        <f t="shared" si="76"/>
        <v>0</v>
      </c>
      <c r="P543" s="42" t="str">
        <f>VLOOKUP(O543,TABLES!$F$2:$H$8,3)</f>
        <v>zero</v>
      </c>
      <c r="Q543" s="5"/>
    </row>
    <row r="544" spans="1:17" x14ac:dyDescent="0.35">
      <c r="A544" s="39" t="s">
        <v>4</v>
      </c>
      <c r="B544" s="14"/>
      <c r="C544" s="26" t="str">
        <f t="shared" si="70"/>
        <v>Q4-1899</v>
      </c>
      <c r="D544" s="27" t="str">
        <f t="shared" si="71"/>
        <v>1900</v>
      </c>
      <c r="E544" s="26" t="str">
        <f t="shared" si="72"/>
        <v>Q4</v>
      </c>
      <c r="F544" s="25" t="str">
        <f t="shared" si="73"/>
        <v>Jan-00</v>
      </c>
      <c r="G544" s="26" t="str">
        <f t="shared" si="74"/>
        <v>Sat</v>
      </c>
      <c r="H544" s="5"/>
      <c r="I544" s="42" t="e">
        <f>VLOOKUP(H544,TABLES!$A$2:$B$147,2,FALSE)</f>
        <v>#N/A</v>
      </c>
      <c r="J544" s="42" t="e">
        <f>VLOOKUP(I544,TABLES!$B$2:$C$147,2,FALSE)</f>
        <v>#N/A</v>
      </c>
      <c r="K544" s="2"/>
      <c r="L544" s="21">
        <v>0</v>
      </c>
      <c r="M544" s="21">
        <v>0</v>
      </c>
      <c r="N544" s="26" t="str">
        <f t="shared" si="75"/>
        <v>0:00</v>
      </c>
      <c r="O544" s="26">
        <f t="shared" si="76"/>
        <v>0</v>
      </c>
      <c r="P544" s="42" t="str">
        <f>VLOOKUP(O544,TABLES!$F$2:$H$8,3)</f>
        <v>zero</v>
      </c>
      <c r="Q544" s="5"/>
    </row>
    <row r="545" spans="1:17" x14ac:dyDescent="0.35">
      <c r="A545" s="39" t="s">
        <v>4</v>
      </c>
      <c r="B545" s="14"/>
      <c r="C545" s="26" t="str">
        <f t="shared" si="70"/>
        <v>Q4-1899</v>
      </c>
      <c r="D545" s="27" t="str">
        <f t="shared" si="71"/>
        <v>1900</v>
      </c>
      <c r="E545" s="26" t="str">
        <f t="shared" si="72"/>
        <v>Q4</v>
      </c>
      <c r="F545" s="25" t="str">
        <f t="shared" si="73"/>
        <v>Jan-00</v>
      </c>
      <c r="G545" s="26" t="str">
        <f t="shared" si="74"/>
        <v>Sat</v>
      </c>
      <c r="H545" s="5"/>
      <c r="I545" s="42" t="e">
        <f>VLOOKUP(H545,TABLES!$A$2:$B$147,2,FALSE)</f>
        <v>#N/A</v>
      </c>
      <c r="J545" s="42" t="e">
        <f>VLOOKUP(I545,TABLES!$B$2:$C$147,2,FALSE)</f>
        <v>#N/A</v>
      </c>
      <c r="K545" s="2"/>
      <c r="L545" s="21">
        <v>0</v>
      </c>
      <c r="M545" s="21">
        <v>0</v>
      </c>
      <c r="N545" s="26" t="str">
        <f t="shared" si="75"/>
        <v>0:00</v>
      </c>
      <c r="O545" s="26">
        <f t="shared" si="76"/>
        <v>0</v>
      </c>
      <c r="P545" s="42" t="str">
        <f>VLOOKUP(O545,TABLES!$F$2:$H$8,3)</f>
        <v>zero</v>
      </c>
      <c r="Q545" s="5"/>
    </row>
    <row r="546" spans="1:17" x14ac:dyDescent="0.35">
      <c r="A546" s="39" t="s">
        <v>4</v>
      </c>
      <c r="B546" s="14"/>
      <c r="C546" s="26" t="str">
        <f t="shared" si="70"/>
        <v>Q4-1899</v>
      </c>
      <c r="D546" s="27" t="str">
        <f t="shared" si="71"/>
        <v>1900</v>
      </c>
      <c r="E546" s="26" t="str">
        <f t="shared" si="72"/>
        <v>Q4</v>
      </c>
      <c r="F546" s="25" t="str">
        <f t="shared" si="73"/>
        <v>Jan-00</v>
      </c>
      <c r="G546" s="26" t="str">
        <f t="shared" si="74"/>
        <v>Sat</v>
      </c>
      <c r="H546" s="5"/>
      <c r="I546" s="42" t="e">
        <f>VLOOKUP(H546,TABLES!$A$2:$B$147,2,FALSE)</f>
        <v>#N/A</v>
      </c>
      <c r="J546" s="42" t="e">
        <f>VLOOKUP(I546,TABLES!$B$2:$C$147,2,FALSE)</f>
        <v>#N/A</v>
      </c>
      <c r="K546" s="2"/>
      <c r="L546" s="21">
        <v>0</v>
      </c>
      <c r="M546" s="21">
        <v>0</v>
      </c>
      <c r="N546" s="26" t="str">
        <f t="shared" si="75"/>
        <v>0:00</v>
      </c>
      <c r="O546" s="26">
        <f t="shared" si="76"/>
        <v>0</v>
      </c>
      <c r="P546" s="42" t="str">
        <f>VLOOKUP(O546,TABLES!$F$2:$H$8,3)</f>
        <v>zero</v>
      </c>
      <c r="Q546" s="5"/>
    </row>
    <row r="547" spans="1:17" x14ac:dyDescent="0.35">
      <c r="A547" s="39" t="s">
        <v>4</v>
      </c>
      <c r="B547" s="14"/>
      <c r="C547" s="26" t="str">
        <f t="shared" si="70"/>
        <v>Q4-1899</v>
      </c>
      <c r="D547" s="27" t="str">
        <f t="shared" si="71"/>
        <v>1900</v>
      </c>
      <c r="E547" s="26" t="str">
        <f t="shared" si="72"/>
        <v>Q4</v>
      </c>
      <c r="F547" s="25" t="str">
        <f t="shared" si="73"/>
        <v>Jan-00</v>
      </c>
      <c r="G547" s="26" t="str">
        <f t="shared" si="74"/>
        <v>Sat</v>
      </c>
      <c r="H547" s="5"/>
      <c r="I547" s="42" t="e">
        <f>VLOOKUP(H547,TABLES!$A$2:$B$147,2,FALSE)</f>
        <v>#N/A</v>
      </c>
      <c r="J547" s="42" t="e">
        <f>VLOOKUP(I547,TABLES!$B$2:$C$147,2,FALSE)</f>
        <v>#N/A</v>
      </c>
      <c r="K547" s="2"/>
      <c r="L547" s="21">
        <v>0</v>
      </c>
      <c r="M547" s="21">
        <v>0</v>
      </c>
      <c r="N547" s="26" t="str">
        <f t="shared" si="75"/>
        <v>0:00</v>
      </c>
      <c r="O547" s="26">
        <f t="shared" si="76"/>
        <v>0</v>
      </c>
      <c r="P547" s="42" t="str">
        <f>VLOOKUP(O547,TABLES!$F$2:$H$8,3)</f>
        <v>zero</v>
      </c>
      <c r="Q547" s="5"/>
    </row>
    <row r="548" spans="1:17" x14ac:dyDescent="0.35">
      <c r="A548" s="39" t="s">
        <v>4</v>
      </c>
      <c r="B548" s="14"/>
      <c r="C548" s="26" t="str">
        <f t="shared" si="70"/>
        <v>Q4-1899</v>
      </c>
      <c r="D548" s="27" t="str">
        <f t="shared" si="71"/>
        <v>1900</v>
      </c>
      <c r="E548" s="26" t="str">
        <f t="shared" si="72"/>
        <v>Q4</v>
      </c>
      <c r="F548" s="25" t="str">
        <f t="shared" si="73"/>
        <v>Jan-00</v>
      </c>
      <c r="G548" s="26" t="str">
        <f t="shared" si="74"/>
        <v>Sat</v>
      </c>
      <c r="H548" s="5"/>
      <c r="I548" s="42" t="e">
        <f>VLOOKUP(H548,TABLES!$A$2:$B$147,2,FALSE)</f>
        <v>#N/A</v>
      </c>
      <c r="J548" s="42" t="e">
        <f>VLOOKUP(I548,TABLES!$B$2:$C$147,2,FALSE)</f>
        <v>#N/A</v>
      </c>
      <c r="K548" s="2"/>
      <c r="L548" s="21">
        <v>0</v>
      </c>
      <c r="M548" s="21">
        <v>0</v>
      </c>
      <c r="N548" s="26" t="str">
        <f t="shared" si="75"/>
        <v>0:00</v>
      </c>
      <c r="O548" s="26">
        <f t="shared" si="76"/>
        <v>0</v>
      </c>
      <c r="P548" s="42" t="str">
        <f>VLOOKUP(O548,TABLES!$F$2:$H$8,3)</f>
        <v>zero</v>
      </c>
      <c r="Q548" s="5"/>
    </row>
    <row r="549" spans="1:17" x14ac:dyDescent="0.35">
      <c r="A549" s="39" t="s">
        <v>4</v>
      </c>
      <c r="B549" s="14"/>
      <c r="C549" s="26" t="str">
        <f t="shared" si="70"/>
        <v>Q4-1899</v>
      </c>
      <c r="D549" s="27" t="str">
        <f t="shared" si="71"/>
        <v>1900</v>
      </c>
      <c r="E549" s="26" t="str">
        <f t="shared" si="72"/>
        <v>Q4</v>
      </c>
      <c r="F549" s="25" t="str">
        <f t="shared" si="73"/>
        <v>Jan-00</v>
      </c>
      <c r="G549" s="26" t="str">
        <f t="shared" si="74"/>
        <v>Sat</v>
      </c>
      <c r="H549" s="5"/>
      <c r="I549" s="42" t="e">
        <f>VLOOKUP(H549,TABLES!$A$2:$B$147,2,FALSE)</f>
        <v>#N/A</v>
      </c>
      <c r="J549" s="42" t="e">
        <f>VLOOKUP(I549,TABLES!$B$2:$C$147,2,FALSE)</f>
        <v>#N/A</v>
      </c>
      <c r="K549" s="2"/>
      <c r="L549" s="21">
        <v>0</v>
      </c>
      <c r="M549" s="21">
        <v>0</v>
      </c>
      <c r="N549" s="26" t="str">
        <f t="shared" si="75"/>
        <v>0:00</v>
      </c>
      <c r="O549" s="26">
        <f t="shared" si="76"/>
        <v>0</v>
      </c>
      <c r="P549" s="42" t="str">
        <f>VLOOKUP(O549,TABLES!$F$2:$H$8,3)</f>
        <v>zero</v>
      </c>
      <c r="Q549" s="5"/>
    </row>
    <row r="550" spans="1:17" x14ac:dyDescent="0.35">
      <c r="A550" s="39" t="s">
        <v>4</v>
      </c>
      <c r="B550" s="14"/>
      <c r="C550" s="26" t="str">
        <f t="shared" si="70"/>
        <v>Q4-1899</v>
      </c>
      <c r="D550" s="27" t="str">
        <f t="shared" si="71"/>
        <v>1900</v>
      </c>
      <c r="E550" s="26" t="str">
        <f t="shared" si="72"/>
        <v>Q4</v>
      </c>
      <c r="F550" s="25" t="str">
        <f t="shared" si="73"/>
        <v>Jan-00</v>
      </c>
      <c r="G550" s="26" t="str">
        <f t="shared" si="74"/>
        <v>Sat</v>
      </c>
      <c r="H550" s="5"/>
      <c r="I550" s="42" t="e">
        <f>VLOOKUP(H550,TABLES!$A$2:$B$147,2,FALSE)</f>
        <v>#N/A</v>
      </c>
      <c r="J550" s="42" t="e">
        <f>VLOOKUP(I550,TABLES!$B$2:$C$147,2,FALSE)</f>
        <v>#N/A</v>
      </c>
      <c r="K550" s="2"/>
      <c r="L550" s="21">
        <v>0</v>
      </c>
      <c r="M550" s="21">
        <v>0</v>
      </c>
      <c r="N550" s="26" t="str">
        <f t="shared" si="75"/>
        <v>0:00</v>
      </c>
      <c r="O550" s="26">
        <f t="shared" si="76"/>
        <v>0</v>
      </c>
      <c r="P550" s="42" t="str">
        <f>VLOOKUP(O550,TABLES!$F$2:$H$8,3)</f>
        <v>zero</v>
      </c>
      <c r="Q550" s="5"/>
    </row>
    <row r="551" spans="1:17" x14ac:dyDescent="0.35">
      <c r="A551" s="39" t="s">
        <v>4</v>
      </c>
      <c r="B551" s="14"/>
      <c r="C551" s="26" t="str">
        <f t="shared" si="70"/>
        <v>Q4-1899</v>
      </c>
      <c r="D551" s="27" t="str">
        <f t="shared" si="71"/>
        <v>1900</v>
      </c>
      <c r="E551" s="26" t="str">
        <f t="shared" si="72"/>
        <v>Q4</v>
      </c>
      <c r="F551" s="25" t="str">
        <f t="shared" si="73"/>
        <v>Jan-00</v>
      </c>
      <c r="G551" s="26" t="str">
        <f t="shared" si="74"/>
        <v>Sat</v>
      </c>
      <c r="H551" s="5"/>
      <c r="I551" s="42" t="e">
        <f>VLOOKUP(H551,TABLES!$A$2:$B$147,2,FALSE)</f>
        <v>#N/A</v>
      </c>
      <c r="J551" s="42" t="e">
        <f>VLOOKUP(I551,TABLES!$B$2:$C$147,2,FALSE)</f>
        <v>#N/A</v>
      </c>
      <c r="K551" s="2"/>
      <c r="L551" s="21">
        <v>0</v>
      </c>
      <c r="M551" s="21">
        <v>0</v>
      </c>
      <c r="N551" s="26" t="str">
        <f t="shared" si="75"/>
        <v>0:00</v>
      </c>
      <c r="O551" s="26">
        <f t="shared" si="76"/>
        <v>0</v>
      </c>
      <c r="P551" s="42" t="str">
        <f>VLOOKUP(O551,TABLES!$F$2:$H$8,3)</f>
        <v>zero</v>
      </c>
      <c r="Q551" s="5"/>
    </row>
    <row r="552" spans="1:17" x14ac:dyDescent="0.35">
      <c r="A552" s="39" t="s">
        <v>4</v>
      </c>
      <c r="B552" s="14"/>
      <c r="C552" s="26" t="str">
        <f t="shared" si="70"/>
        <v>Q4-1899</v>
      </c>
      <c r="D552" s="27" t="str">
        <f t="shared" si="71"/>
        <v>1900</v>
      </c>
      <c r="E552" s="26" t="str">
        <f t="shared" si="72"/>
        <v>Q4</v>
      </c>
      <c r="F552" s="25" t="str">
        <f t="shared" si="73"/>
        <v>Jan-00</v>
      </c>
      <c r="G552" s="26" t="str">
        <f t="shared" si="74"/>
        <v>Sat</v>
      </c>
      <c r="H552" s="5"/>
      <c r="I552" s="42" t="e">
        <f>VLOOKUP(H552,TABLES!$A$2:$B$147,2,FALSE)</f>
        <v>#N/A</v>
      </c>
      <c r="J552" s="42" t="e">
        <f>VLOOKUP(I552,TABLES!$B$2:$C$147,2,FALSE)</f>
        <v>#N/A</v>
      </c>
      <c r="K552" s="2"/>
      <c r="L552" s="21">
        <v>0</v>
      </c>
      <c r="M552" s="21">
        <v>0</v>
      </c>
      <c r="N552" s="26" t="str">
        <f t="shared" si="75"/>
        <v>0:00</v>
      </c>
      <c r="O552" s="26">
        <f t="shared" si="76"/>
        <v>0</v>
      </c>
      <c r="P552" s="42" t="str">
        <f>VLOOKUP(O552,TABLES!$F$2:$H$8,3)</f>
        <v>zero</v>
      </c>
      <c r="Q552" s="5"/>
    </row>
    <row r="553" spans="1:17" x14ac:dyDescent="0.35">
      <c r="A553" s="39" t="s">
        <v>4</v>
      </c>
      <c r="B553" s="14"/>
      <c r="C553" s="26" t="str">
        <f t="shared" si="70"/>
        <v>Q4-1899</v>
      </c>
      <c r="D553" s="27" t="str">
        <f t="shared" si="71"/>
        <v>1900</v>
      </c>
      <c r="E553" s="26" t="str">
        <f t="shared" si="72"/>
        <v>Q4</v>
      </c>
      <c r="F553" s="25" t="str">
        <f t="shared" si="73"/>
        <v>Jan-00</v>
      </c>
      <c r="G553" s="26" t="str">
        <f t="shared" si="74"/>
        <v>Sat</v>
      </c>
      <c r="H553" s="5"/>
      <c r="I553" s="42" t="e">
        <f>VLOOKUP(H553,TABLES!$A$2:$B$147,2,FALSE)</f>
        <v>#N/A</v>
      </c>
      <c r="J553" s="42" t="e">
        <f>VLOOKUP(I553,TABLES!$B$2:$C$147,2,FALSE)</f>
        <v>#N/A</v>
      </c>
      <c r="K553" s="2"/>
      <c r="L553" s="21">
        <v>0</v>
      </c>
      <c r="M553" s="21">
        <v>0</v>
      </c>
      <c r="N553" s="26" t="str">
        <f t="shared" si="75"/>
        <v>0:00</v>
      </c>
      <c r="O553" s="26">
        <f t="shared" si="76"/>
        <v>0</v>
      </c>
      <c r="P553" s="42" t="str">
        <f>VLOOKUP(O553,TABLES!$F$2:$H$8,3)</f>
        <v>zero</v>
      </c>
      <c r="Q553" s="5"/>
    </row>
    <row r="554" spans="1:17" x14ac:dyDescent="0.35">
      <c r="A554" s="39" t="s">
        <v>4</v>
      </c>
      <c r="B554" s="14"/>
      <c r="C554" s="26" t="str">
        <f t="shared" si="70"/>
        <v>Q4-1899</v>
      </c>
      <c r="D554" s="27" t="str">
        <f t="shared" si="71"/>
        <v>1900</v>
      </c>
      <c r="E554" s="26" t="str">
        <f t="shared" si="72"/>
        <v>Q4</v>
      </c>
      <c r="F554" s="25" t="str">
        <f t="shared" si="73"/>
        <v>Jan-00</v>
      </c>
      <c r="G554" s="26" t="str">
        <f t="shared" si="74"/>
        <v>Sat</v>
      </c>
      <c r="H554" s="5"/>
      <c r="I554" s="42" t="e">
        <f>VLOOKUP(H554,TABLES!$A$2:$B$147,2,FALSE)</f>
        <v>#N/A</v>
      </c>
      <c r="J554" s="42" t="e">
        <f>VLOOKUP(I554,TABLES!$B$2:$C$147,2,FALSE)</f>
        <v>#N/A</v>
      </c>
      <c r="K554" s="2"/>
      <c r="L554" s="21">
        <v>0</v>
      </c>
      <c r="M554" s="21">
        <v>0</v>
      </c>
      <c r="N554" s="26" t="str">
        <f t="shared" si="75"/>
        <v>0:00</v>
      </c>
      <c r="O554" s="26">
        <f t="shared" si="76"/>
        <v>0</v>
      </c>
      <c r="P554" s="42" t="str">
        <f>VLOOKUP(O554,TABLES!$F$2:$H$8,3)</f>
        <v>zero</v>
      </c>
      <c r="Q554" s="5"/>
    </row>
    <row r="555" spans="1:17" x14ac:dyDescent="0.35">
      <c r="A555" s="39" t="s">
        <v>4</v>
      </c>
      <c r="B555" s="14"/>
      <c r="C555" s="26" t="str">
        <f t="shared" si="70"/>
        <v>Q4-1899</v>
      </c>
      <c r="D555" s="27" t="str">
        <f t="shared" si="71"/>
        <v>1900</v>
      </c>
      <c r="E555" s="26" t="str">
        <f t="shared" si="72"/>
        <v>Q4</v>
      </c>
      <c r="F555" s="25" t="str">
        <f t="shared" si="73"/>
        <v>Jan-00</v>
      </c>
      <c r="G555" s="26" t="str">
        <f t="shared" si="74"/>
        <v>Sat</v>
      </c>
      <c r="H555" s="5"/>
      <c r="I555" s="42" t="e">
        <f>VLOOKUP(H555,TABLES!$A$2:$B$147,2,FALSE)</f>
        <v>#N/A</v>
      </c>
      <c r="J555" s="42" t="e">
        <f>VLOOKUP(I555,TABLES!$B$2:$C$147,2,FALSE)</f>
        <v>#N/A</v>
      </c>
      <c r="K555" s="2"/>
      <c r="L555" s="21">
        <v>0</v>
      </c>
      <c r="M555" s="21">
        <v>0</v>
      </c>
      <c r="N555" s="26" t="str">
        <f t="shared" si="75"/>
        <v>0:00</v>
      </c>
      <c r="O555" s="26">
        <f t="shared" si="76"/>
        <v>0</v>
      </c>
      <c r="P555" s="42" t="str">
        <f>VLOOKUP(O555,TABLES!$F$2:$H$8,3)</f>
        <v>zero</v>
      </c>
      <c r="Q555" s="5"/>
    </row>
    <row r="556" spans="1:17" x14ac:dyDescent="0.35">
      <c r="A556" s="39" t="s">
        <v>4</v>
      </c>
      <c r="B556" s="14"/>
      <c r="C556" s="26" t="str">
        <f t="shared" si="70"/>
        <v>Q4-1899</v>
      </c>
      <c r="D556" s="27" t="str">
        <f t="shared" si="71"/>
        <v>1900</v>
      </c>
      <c r="E556" s="26" t="str">
        <f t="shared" si="72"/>
        <v>Q4</v>
      </c>
      <c r="F556" s="25" t="str">
        <f t="shared" si="73"/>
        <v>Jan-00</v>
      </c>
      <c r="G556" s="26" t="str">
        <f t="shared" si="74"/>
        <v>Sat</v>
      </c>
      <c r="H556" s="5"/>
      <c r="I556" s="42" t="e">
        <f>VLOOKUP(H556,TABLES!$A$2:$B$147,2,FALSE)</f>
        <v>#N/A</v>
      </c>
      <c r="J556" s="42" t="e">
        <f>VLOOKUP(I556,TABLES!$B$2:$C$147,2,FALSE)</f>
        <v>#N/A</v>
      </c>
      <c r="K556" s="2"/>
      <c r="L556" s="21">
        <v>0</v>
      </c>
      <c r="M556" s="21">
        <v>0</v>
      </c>
      <c r="N556" s="26" t="str">
        <f t="shared" si="75"/>
        <v>0:00</v>
      </c>
      <c r="O556" s="26">
        <f t="shared" si="76"/>
        <v>0</v>
      </c>
      <c r="P556" s="42" t="str">
        <f>VLOOKUP(O556,TABLES!$F$2:$H$8,3)</f>
        <v>zero</v>
      </c>
      <c r="Q556" s="5"/>
    </row>
    <row r="557" spans="1:17" x14ac:dyDescent="0.35">
      <c r="A557" s="39" t="s">
        <v>4</v>
      </c>
      <c r="B557" s="14"/>
      <c r="C557" s="26" t="str">
        <f t="shared" si="70"/>
        <v>Q4-1899</v>
      </c>
      <c r="D557" s="27" t="str">
        <f t="shared" si="71"/>
        <v>1900</v>
      </c>
      <c r="E557" s="26" t="str">
        <f t="shared" si="72"/>
        <v>Q4</v>
      </c>
      <c r="F557" s="25" t="str">
        <f t="shared" si="73"/>
        <v>Jan-00</v>
      </c>
      <c r="G557" s="26" t="str">
        <f t="shared" si="74"/>
        <v>Sat</v>
      </c>
      <c r="H557" s="5"/>
      <c r="I557" s="42" t="e">
        <f>VLOOKUP(H557,TABLES!$A$2:$B$147,2,FALSE)</f>
        <v>#N/A</v>
      </c>
      <c r="J557" s="42" t="e">
        <f>VLOOKUP(I557,TABLES!$B$2:$C$147,2,FALSE)</f>
        <v>#N/A</v>
      </c>
      <c r="K557" s="2"/>
      <c r="L557" s="21">
        <v>0</v>
      </c>
      <c r="M557" s="21">
        <v>0</v>
      </c>
      <c r="N557" s="26" t="str">
        <f t="shared" si="75"/>
        <v>0:00</v>
      </c>
      <c r="O557" s="26">
        <f t="shared" si="76"/>
        <v>0</v>
      </c>
      <c r="P557" s="42" t="str">
        <f>VLOOKUP(O557,TABLES!$F$2:$H$8,3)</f>
        <v>zero</v>
      </c>
      <c r="Q557" s="5"/>
    </row>
    <row r="558" spans="1:17" x14ac:dyDescent="0.35">
      <c r="A558" s="39" t="s">
        <v>4</v>
      </c>
      <c r="B558" s="14"/>
      <c r="C558" s="26" t="str">
        <f t="shared" si="70"/>
        <v>Q4-1899</v>
      </c>
      <c r="D558" s="27" t="str">
        <f t="shared" si="71"/>
        <v>1900</v>
      </c>
      <c r="E558" s="26" t="str">
        <f t="shared" si="72"/>
        <v>Q4</v>
      </c>
      <c r="F558" s="25" t="str">
        <f t="shared" si="73"/>
        <v>Jan-00</v>
      </c>
      <c r="G558" s="26" t="str">
        <f t="shared" si="74"/>
        <v>Sat</v>
      </c>
      <c r="H558" s="5"/>
      <c r="I558" s="42" t="e">
        <f>VLOOKUP(H558,TABLES!$A$2:$B$147,2,FALSE)</f>
        <v>#N/A</v>
      </c>
      <c r="J558" s="42" t="e">
        <f>VLOOKUP(I558,TABLES!$B$2:$C$147,2,FALSE)</f>
        <v>#N/A</v>
      </c>
      <c r="K558" s="2"/>
      <c r="L558" s="21">
        <v>0</v>
      </c>
      <c r="M558" s="21">
        <v>0</v>
      </c>
      <c r="N558" s="26" t="str">
        <f t="shared" si="75"/>
        <v>0:00</v>
      </c>
      <c r="O558" s="26">
        <f t="shared" si="76"/>
        <v>0</v>
      </c>
      <c r="P558" s="42" t="str">
        <f>VLOOKUP(O558,TABLES!$F$2:$H$8,3)</f>
        <v>zero</v>
      </c>
      <c r="Q558" s="5"/>
    </row>
  </sheetData>
  <protectedRanges>
    <protectedRange algorithmName="SHA-512" hashValue="86ANATZUKc+ret0Zr40HFWbWsWZzOgqvuv+9wLiZDS4SsK8RPGD4lmEX/LPBUCq1A3bSh3wi2h0Xw923am6RhQ==" saltValue="tjH9MRi+BJKqdcxkNgjufA==" spinCount="100000" sqref="B1:B261 K1:M261 K262:K267 H1:H298 B268:B298 K268:M298 Q1:Q298 H305:H315 B305:B315 K305:M315 Q305:Q315 K317:M384 B317:B384 H323:H384 Q317:Q384 K392:M426 B392:B426 H392:H426 Q394:Q426 K429:M1048576 Q429:Q1048576 H429:H1048576 B429:B1048576" name="edit" securityDescriptor="O:WDG:WDD:(A;;CC;;;S-1-5-21-2944925617-981488090-524357211-2243)"/>
    <protectedRange algorithmName="SHA-512" hashValue="86ANATZUKc+ret0Zr40HFWbWsWZzOgqvuv+9wLiZDS4SsK8RPGD4lmEX/LPBUCq1A3bSh3wi2h0Xw923am6RhQ==" saltValue="tjH9MRi+BJKqdcxkNgjufA==" spinCount="100000" sqref="B262:B267" name="edit_1" securityDescriptor="O:WDG:WDD:(A;;CC;;;S-1-5-21-2944925617-981488090-524357211-2243)"/>
    <protectedRange algorithmName="SHA-512" hashValue="86ANATZUKc+ret0Zr40HFWbWsWZzOgqvuv+9wLiZDS4SsK8RPGD4lmEX/LPBUCq1A3bSh3wi2h0Xw923am6RhQ==" saltValue="tjH9MRi+BJKqdcxkNgjufA==" spinCount="100000" sqref="L262:M267" name="edit_2" securityDescriptor="O:WDG:WDD:(A;;CC;;;S-1-5-21-2944925617-981488090-524357211-2243)"/>
    <protectedRange algorithmName="SHA-512" hashValue="86ANATZUKc+ret0Zr40HFWbWsWZzOgqvuv+9wLiZDS4SsK8RPGD4lmEX/LPBUCq1A3bSh3wi2h0Xw923am6RhQ==" saltValue="tjH9MRi+BJKqdcxkNgjufA==" spinCount="100000" sqref="K299:M304 H299:H304 B299:B304" name="edit_3" securityDescriptor="O:WDG:WDD:(A;;CC;;;S-1-5-21-2944925617-981488090-524357211-2243)"/>
    <protectedRange algorithmName="SHA-512" hashValue="86ANATZUKc+ret0Zr40HFWbWsWZzOgqvuv+9wLiZDS4SsK8RPGD4lmEX/LPBUCq1A3bSh3wi2h0Xw923am6RhQ==" saltValue="tjH9MRi+BJKqdcxkNgjufA==" spinCount="100000" sqref="Q299:Q304" name="edit_4" securityDescriptor="O:WDG:WDD:(A;;CC;;;S-1-5-21-2944925617-981488090-524357211-2243)"/>
    <protectedRange algorithmName="SHA-512" hashValue="86ANATZUKc+ret0Zr40HFWbWsWZzOgqvuv+9wLiZDS4SsK8RPGD4lmEX/LPBUCq1A3bSh3wi2h0Xw923am6RhQ==" saltValue="tjH9MRi+BJKqdcxkNgjufA==" spinCount="100000" sqref="B316 Q316 K316:M316 H316:H322" name="edit_5" securityDescriptor="O:WDG:WDD:(A;;CC;;;S-1-5-21-2944925617-981488090-524357211-2243)"/>
    <protectedRange algorithmName="SHA-512" hashValue="86ANATZUKc+ret0Zr40HFWbWsWZzOgqvuv+9wLiZDS4SsK8RPGD4lmEX/LPBUCq1A3bSh3wi2h0Xw923am6RhQ==" saltValue="tjH9MRi+BJKqdcxkNgjufA==" spinCount="100000" sqref="B385:B391 H385:H391 K385:M391 Q385:Q393" name="edit_6" securityDescriptor="O:WDG:WDD:(A;;CC;;;S-1-5-21-2944925617-981488090-524357211-2243)"/>
    <protectedRange algorithmName="SHA-512" hashValue="86ANATZUKc+ret0Zr40HFWbWsWZzOgqvuv+9wLiZDS4SsK8RPGD4lmEX/LPBUCq1A3bSh3wi2h0Xw923am6RhQ==" saltValue="tjH9MRi+BJKqdcxkNgjufA==" spinCount="100000" sqref="B427:B428 H427:H428 K427:M428 Q427:Q428" name="edit_7" securityDescriptor="O:WDG:WDD:(A;;CC;;;S-1-5-21-2944925617-981488090-524357211-2243)"/>
  </protectedRanges>
  <autoFilter ref="A1:Q558">
    <sortState ref="A2:Q560">
      <sortCondition ref="B1:B560"/>
    </sortState>
  </autoFilter>
  <dataValidations count="4">
    <dataValidation type="list" allowBlank="1" showInputMessage="1" showErrorMessage="1" sqref="H1:H426 H429:H1048576">
      <formula1>STD.NAME</formula1>
    </dataValidation>
    <dataValidation type="list" allowBlank="1" showInputMessage="1" showErrorMessage="1" sqref="H427:H428">
      <formula1>x</formula1>
    </dataValidation>
    <dataValidation type="list" allowBlank="1" showInputMessage="1" showErrorMessage="1" sqref="Q1:Q1048576">
      <formula1>C.REASON</formula1>
    </dataValidation>
    <dataValidation type="list" allowBlank="1" showInputMessage="1" showErrorMessage="1" sqref="K1:K1048576">
      <formula1>ADVANCE</formula1>
    </dataValidation>
  </dataValidations>
  <pageMargins left="0.51181102362204722" right="0.51181102362204722" top="0.55118110236220474" bottom="0.55118110236220474" header="0.11811023622047245" footer="0.11811023622047245"/>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4"/>
  <sheetViews>
    <sheetView showGridLines="0" topLeftCell="D1" workbookViewId="0">
      <selection activeCell="K11" sqref="K11"/>
    </sheetView>
  </sheetViews>
  <sheetFormatPr defaultRowHeight="14.5" x14ac:dyDescent="0.35"/>
  <cols>
    <col min="1" max="1" width="31.81640625" style="8" bestFit="1" customWidth="1"/>
    <col min="2" max="2" width="14.54296875" style="11" bestFit="1" customWidth="1"/>
    <col min="3" max="3" width="34.54296875" style="8" bestFit="1" customWidth="1"/>
    <col min="6" max="6" width="14.7265625" customWidth="1"/>
    <col min="7" max="7" width="10.1796875" customWidth="1"/>
    <col min="8" max="8" width="16.54296875" customWidth="1"/>
    <col min="11" max="11" width="39.81640625" bestFit="1" customWidth="1"/>
  </cols>
  <sheetData>
    <row r="1" spans="1:12" ht="29.5" thickBot="1" x14ac:dyDescent="0.4">
      <c r="A1" s="23" t="s">
        <v>853</v>
      </c>
      <c r="B1" s="23" t="s">
        <v>3</v>
      </c>
      <c r="C1" s="23" t="s">
        <v>54</v>
      </c>
      <c r="F1" s="17" t="s">
        <v>859</v>
      </c>
      <c r="G1" s="17" t="s">
        <v>860</v>
      </c>
      <c r="H1" s="17" t="s">
        <v>861</v>
      </c>
      <c r="I1" s="4"/>
      <c r="J1" s="4"/>
      <c r="K1" s="17" t="s">
        <v>868</v>
      </c>
      <c r="L1" s="4"/>
    </row>
    <row r="2" spans="1:12" ht="15" thickTop="1" x14ac:dyDescent="0.35">
      <c r="A2" s="9" t="s">
        <v>547</v>
      </c>
      <c r="B2" s="48">
        <v>4250</v>
      </c>
      <c r="C2" s="9" t="s">
        <v>552</v>
      </c>
      <c r="F2" s="13">
        <v>0</v>
      </c>
      <c r="G2" s="13">
        <v>0</v>
      </c>
      <c r="H2" s="20" t="s">
        <v>881</v>
      </c>
      <c r="K2" s="19" t="s">
        <v>869</v>
      </c>
    </row>
    <row r="3" spans="1:12" x14ac:dyDescent="0.35">
      <c r="A3" s="8" t="s">
        <v>779</v>
      </c>
      <c r="B3" s="49">
        <v>4337</v>
      </c>
      <c r="C3" s="8" t="s">
        <v>727</v>
      </c>
      <c r="F3" s="13">
        <v>1</v>
      </c>
      <c r="G3" s="11">
        <v>31</v>
      </c>
      <c r="H3" s="8" t="s">
        <v>882</v>
      </c>
      <c r="K3" s="18" t="s">
        <v>870</v>
      </c>
    </row>
    <row r="4" spans="1:12" x14ac:dyDescent="0.35">
      <c r="A4" s="8" t="s">
        <v>299</v>
      </c>
      <c r="B4" s="49">
        <v>4093</v>
      </c>
      <c r="C4" s="8" t="s">
        <v>304</v>
      </c>
      <c r="F4" s="11">
        <v>30</v>
      </c>
      <c r="G4" s="11">
        <v>180</v>
      </c>
      <c r="H4" s="8" t="s">
        <v>862</v>
      </c>
      <c r="K4" s="18" t="s">
        <v>871</v>
      </c>
    </row>
    <row r="5" spans="1:12" x14ac:dyDescent="0.35">
      <c r="A5" s="8" t="s">
        <v>374</v>
      </c>
      <c r="B5" s="49">
        <v>4119</v>
      </c>
      <c r="C5" s="8" t="s">
        <v>217</v>
      </c>
      <c r="F5" s="11">
        <v>180</v>
      </c>
      <c r="G5" s="11">
        <v>300</v>
      </c>
      <c r="H5" s="8" t="s">
        <v>864</v>
      </c>
      <c r="K5" s="18" t="s">
        <v>872</v>
      </c>
    </row>
    <row r="6" spans="1:12" x14ac:dyDescent="0.35">
      <c r="A6" s="8" t="s">
        <v>230</v>
      </c>
      <c r="B6" s="49">
        <v>4077</v>
      </c>
      <c r="C6" s="8" t="s">
        <v>232</v>
      </c>
      <c r="F6" s="11">
        <v>300</v>
      </c>
      <c r="G6" s="11">
        <v>420</v>
      </c>
      <c r="H6" s="8" t="s">
        <v>865</v>
      </c>
      <c r="K6" s="18" t="s">
        <v>873</v>
      </c>
    </row>
    <row r="7" spans="1:12" x14ac:dyDescent="0.35">
      <c r="A7" s="8" t="s">
        <v>136</v>
      </c>
      <c r="B7" s="49">
        <v>4041</v>
      </c>
      <c r="C7" s="8" t="s">
        <v>1059</v>
      </c>
      <c r="F7" s="11">
        <v>420</v>
      </c>
      <c r="G7" s="11">
        <v>1000</v>
      </c>
      <c r="H7" s="8" t="s">
        <v>866</v>
      </c>
      <c r="K7" s="18" t="s">
        <v>874</v>
      </c>
    </row>
    <row r="8" spans="1:12" x14ac:dyDescent="0.35">
      <c r="A8" s="8" t="s">
        <v>491</v>
      </c>
      <c r="B8" s="49">
        <v>4173</v>
      </c>
      <c r="C8" s="8" t="s">
        <v>497</v>
      </c>
      <c r="K8" s="18" t="s">
        <v>875</v>
      </c>
    </row>
    <row r="9" spans="1:12" x14ac:dyDescent="0.35">
      <c r="A9" s="8" t="s">
        <v>37</v>
      </c>
      <c r="B9" s="49">
        <v>4288</v>
      </c>
      <c r="C9" s="8" t="s">
        <v>497</v>
      </c>
      <c r="K9" s="18" t="s">
        <v>876</v>
      </c>
    </row>
    <row r="10" spans="1:12" x14ac:dyDescent="0.35">
      <c r="A10" s="8" t="s">
        <v>253</v>
      </c>
      <c r="B10" s="49">
        <v>4080</v>
      </c>
      <c r="C10" s="8" t="s">
        <v>259</v>
      </c>
      <c r="K10" s="18" t="s">
        <v>1063</v>
      </c>
    </row>
    <row r="11" spans="1:12" x14ac:dyDescent="0.35">
      <c r="A11" s="8" t="s">
        <v>819</v>
      </c>
      <c r="B11" s="49">
        <v>4350</v>
      </c>
      <c r="C11" s="8" t="s">
        <v>405</v>
      </c>
      <c r="F11" s="8" t="s">
        <v>895</v>
      </c>
      <c r="K11" s="18" t="s">
        <v>877</v>
      </c>
    </row>
    <row r="12" spans="1:12" x14ac:dyDescent="0.35">
      <c r="A12" s="8" t="s">
        <v>57</v>
      </c>
      <c r="B12" s="49">
        <v>4007</v>
      </c>
      <c r="C12" s="8" t="s">
        <v>405</v>
      </c>
      <c r="F12" s="8" t="s">
        <v>896</v>
      </c>
      <c r="K12" s="18" t="s">
        <v>878</v>
      </c>
    </row>
    <row r="13" spans="1:12" x14ac:dyDescent="0.35">
      <c r="A13" s="8" t="s">
        <v>66</v>
      </c>
      <c r="B13" s="49">
        <v>4010</v>
      </c>
      <c r="C13" s="8" t="s">
        <v>405</v>
      </c>
      <c r="K13" s="18" t="s">
        <v>879</v>
      </c>
    </row>
    <row r="14" spans="1:12" x14ac:dyDescent="0.35">
      <c r="A14" s="8" t="s">
        <v>851</v>
      </c>
      <c r="B14" s="49">
        <v>4065</v>
      </c>
      <c r="C14" s="8" t="s">
        <v>405</v>
      </c>
      <c r="K14" s="18" t="s">
        <v>880</v>
      </c>
    </row>
    <row r="15" spans="1:12" x14ac:dyDescent="0.35">
      <c r="A15" s="8" t="s">
        <v>852</v>
      </c>
      <c r="B15" s="49">
        <v>4127</v>
      </c>
      <c r="C15" s="8" t="s">
        <v>405</v>
      </c>
    </row>
    <row r="16" spans="1:12" x14ac:dyDescent="0.35">
      <c r="A16" s="8" t="s">
        <v>1061</v>
      </c>
      <c r="B16" s="49">
        <v>4499</v>
      </c>
      <c r="C16" s="8" t="s">
        <v>405</v>
      </c>
    </row>
    <row r="17" spans="1:3" x14ac:dyDescent="0.35">
      <c r="A17" s="8" t="s">
        <v>1062</v>
      </c>
      <c r="B17" s="49">
        <v>9700</v>
      </c>
      <c r="C17" s="8" t="s">
        <v>405</v>
      </c>
    </row>
    <row r="18" spans="1:3" x14ac:dyDescent="0.35">
      <c r="A18" s="8" t="s">
        <v>1071</v>
      </c>
      <c r="B18" s="49">
        <v>9701</v>
      </c>
      <c r="C18" s="8" t="s">
        <v>405</v>
      </c>
    </row>
    <row r="19" spans="1:3" x14ac:dyDescent="0.35">
      <c r="A19" s="8" t="s">
        <v>786</v>
      </c>
      <c r="B19" s="49">
        <v>4338</v>
      </c>
      <c r="C19" s="8" t="s">
        <v>791</v>
      </c>
    </row>
    <row r="20" spans="1:3" x14ac:dyDescent="0.35">
      <c r="A20" s="8" t="s">
        <v>786</v>
      </c>
      <c r="B20" s="49">
        <v>4494</v>
      </c>
      <c r="C20" s="8" t="s">
        <v>349</v>
      </c>
    </row>
    <row r="21" spans="1:3" x14ac:dyDescent="0.35">
      <c r="A21" s="8" t="s">
        <v>223</v>
      </c>
      <c r="B21" s="49">
        <v>4075</v>
      </c>
      <c r="C21" s="8" t="s">
        <v>228</v>
      </c>
    </row>
    <row r="22" spans="1:3" x14ac:dyDescent="0.35">
      <c r="A22" s="8" t="s">
        <v>98</v>
      </c>
      <c r="B22" s="49">
        <v>4019</v>
      </c>
      <c r="C22" s="8" t="s">
        <v>102</v>
      </c>
    </row>
    <row r="23" spans="1:3" x14ac:dyDescent="0.35">
      <c r="A23" s="8" t="s">
        <v>130</v>
      </c>
      <c r="B23" s="49">
        <v>4027</v>
      </c>
      <c r="C23" s="8" t="s">
        <v>73</v>
      </c>
    </row>
    <row r="24" spans="1:3" x14ac:dyDescent="0.35">
      <c r="A24" s="8" t="s">
        <v>26</v>
      </c>
      <c r="B24" s="49">
        <v>4013</v>
      </c>
      <c r="C24" s="8" t="s">
        <v>73</v>
      </c>
    </row>
    <row r="25" spans="1:3" x14ac:dyDescent="0.35">
      <c r="A25" s="8" t="s">
        <v>118</v>
      </c>
      <c r="B25" s="49">
        <v>4024</v>
      </c>
      <c r="C25" s="8" t="s">
        <v>73</v>
      </c>
    </row>
    <row r="26" spans="1:3" x14ac:dyDescent="0.35">
      <c r="A26" s="8" t="s">
        <v>611</v>
      </c>
      <c r="B26" s="49">
        <v>4293</v>
      </c>
      <c r="C26" s="8" t="s">
        <v>73</v>
      </c>
    </row>
    <row r="27" spans="1:3" x14ac:dyDescent="0.35">
      <c r="A27" s="8" t="s">
        <v>34</v>
      </c>
      <c r="B27" s="49">
        <v>4309</v>
      </c>
      <c r="C27" s="8" t="s">
        <v>73</v>
      </c>
    </row>
    <row r="28" spans="1:3" x14ac:dyDescent="0.35">
      <c r="A28" s="8" t="s">
        <v>29</v>
      </c>
      <c r="B28" s="49">
        <v>4020</v>
      </c>
      <c r="C28" s="8" t="s">
        <v>73</v>
      </c>
    </row>
    <row r="29" spans="1:3" x14ac:dyDescent="0.35">
      <c r="A29" s="8" t="s">
        <v>30</v>
      </c>
      <c r="B29" s="49">
        <v>4313</v>
      </c>
      <c r="C29" s="8" t="s">
        <v>73</v>
      </c>
    </row>
    <row r="30" spans="1:3" x14ac:dyDescent="0.35">
      <c r="A30" s="8" t="s">
        <v>9</v>
      </c>
      <c r="B30" s="49">
        <v>4289</v>
      </c>
      <c r="C30" s="8" t="s">
        <v>73</v>
      </c>
    </row>
    <row r="31" spans="1:3" x14ac:dyDescent="0.35">
      <c r="A31" s="8" t="s">
        <v>27</v>
      </c>
      <c r="B31" s="49">
        <v>4011</v>
      </c>
      <c r="C31" s="8" t="s">
        <v>73</v>
      </c>
    </row>
    <row r="32" spans="1:3" x14ac:dyDescent="0.35">
      <c r="A32" s="8" t="s">
        <v>15</v>
      </c>
      <c r="B32" s="49">
        <v>4018</v>
      </c>
      <c r="C32" s="8" t="s">
        <v>73</v>
      </c>
    </row>
    <row r="33" spans="1:3" x14ac:dyDescent="0.35">
      <c r="A33" s="8" t="s">
        <v>23</v>
      </c>
      <c r="B33" s="49">
        <v>4177</v>
      </c>
      <c r="C33" s="8" t="s">
        <v>73</v>
      </c>
    </row>
    <row r="34" spans="1:3" x14ac:dyDescent="0.35">
      <c r="A34" s="8" t="s">
        <v>31</v>
      </c>
      <c r="B34" s="49">
        <v>4022</v>
      </c>
      <c r="C34" s="8" t="s">
        <v>73</v>
      </c>
    </row>
    <row r="35" spans="1:3" x14ac:dyDescent="0.35">
      <c r="A35" s="8" t="s">
        <v>32</v>
      </c>
      <c r="B35" s="49">
        <v>4304</v>
      </c>
      <c r="C35" s="8" t="s">
        <v>73</v>
      </c>
    </row>
    <row r="36" spans="1:3" x14ac:dyDescent="0.35">
      <c r="A36" s="8" t="s">
        <v>35</v>
      </c>
      <c r="B36" s="49">
        <v>4087</v>
      </c>
      <c r="C36" s="8" t="s">
        <v>73</v>
      </c>
    </row>
    <row r="37" spans="1:3" x14ac:dyDescent="0.35">
      <c r="A37" s="8" t="s">
        <v>16</v>
      </c>
      <c r="B37" s="49">
        <v>4025</v>
      </c>
      <c r="C37" s="8" t="s">
        <v>73</v>
      </c>
    </row>
    <row r="38" spans="1:3" x14ac:dyDescent="0.35">
      <c r="A38" s="8" t="s">
        <v>33</v>
      </c>
      <c r="B38" s="49">
        <v>4061</v>
      </c>
      <c r="C38" s="8" t="s">
        <v>73</v>
      </c>
    </row>
    <row r="39" spans="1:3" x14ac:dyDescent="0.35">
      <c r="A39" s="8" t="s">
        <v>36</v>
      </c>
      <c r="B39" s="49">
        <v>4073</v>
      </c>
      <c r="C39" s="8" t="s">
        <v>73</v>
      </c>
    </row>
    <row r="40" spans="1:3" x14ac:dyDescent="0.35">
      <c r="A40" s="8" t="s">
        <v>799</v>
      </c>
      <c r="B40" s="49">
        <v>4343</v>
      </c>
      <c r="C40" s="8" t="s">
        <v>251</v>
      </c>
    </row>
    <row r="41" spans="1:3" x14ac:dyDescent="0.35">
      <c r="A41" s="8" t="s">
        <v>840</v>
      </c>
      <c r="B41" s="49">
        <v>4492</v>
      </c>
      <c r="C41" s="8" t="s">
        <v>933</v>
      </c>
    </row>
    <row r="42" spans="1:3" x14ac:dyDescent="0.35">
      <c r="A42" s="8" t="s">
        <v>722</v>
      </c>
      <c r="B42" s="49">
        <v>4326</v>
      </c>
      <c r="C42" s="8" t="s">
        <v>727</v>
      </c>
    </row>
    <row r="43" spans="1:3" x14ac:dyDescent="0.35">
      <c r="A43" s="8" t="s">
        <v>428</v>
      </c>
      <c r="B43" s="49">
        <v>4134</v>
      </c>
      <c r="C43" s="8" t="s">
        <v>297</v>
      </c>
    </row>
    <row r="44" spans="1:3" x14ac:dyDescent="0.35">
      <c r="A44" s="8" t="s">
        <v>254</v>
      </c>
      <c r="B44" s="49">
        <v>4497</v>
      </c>
      <c r="C44" s="8" t="s">
        <v>933</v>
      </c>
    </row>
    <row r="45" spans="1:3" x14ac:dyDescent="0.35">
      <c r="A45" s="8" t="s">
        <v>740</v>
      </c>
      <c r="B45" s="49">
        <v>4330</v>
      </c>
      <c r="C45" s="8" t="s">
        <v>746</v>
      </c>
    </row>
    <row r="46" spans="1:3" x14ac:dyDescent="0.35">
      <c r="A46" s="8" t="s">
        <v>570</v>
      </c>
      <c r="B46" s="49">
        <v>4261</v>
      </c>
      <c r="C46" s="8" t="s">
        <v>575</v>
      </c>
    </row>
    <row r="47" spans="1:3" x14ac:dyDescent="0.35">
      <c r="A47" s="8" t="s">
        <v>154</v>
      </c>
      <c r="B47" s="49">
        <v>4048</v>
      </c>
      <c r="C47" s="8" t="s">
        <v>160</v>
      </c>
    </row>
    <row r="48" spans="1:3" x14ac:dyDescent="0.35">
      <c r="A48" s="8" t="s">
        <v>388</v>
      </c>
      <c r="B48" s="49">
        <v>4122</v>
      </c>
      <c r="C48" s="8" t="s">
        <v>394</v>
      </c>
    </row>
    <row r="49" spans="1:3" x14ac:dyDescent="0.35">
      <c r="A49" s="8" t="s">
        <v>635</v>
      </c>
      <c r="B49" s="49">
        <v>4302</v>
      </c>
      <c r="C49" s="8" t="s">
        <v>394</v>
      </c>
    </row>
    <row r="50" spans="1:3" x14ac:dyDescent="0.35">
      <c r="A50" s="8" t="s">
        <v>1025</v>
      </c>
      <c r="B50" s="49">
        <v>4113</v>
      </c>
      <c r="C50" s="8" t="s">
        <v>7</v>
      </c>
    </row>
    <row r="51" spans="1:3" x14ac:dyDescent="0.35">
      <c r="A51" s="8" t="s">
        <v>368</v>
      </c>
      <c r="B51" s="49">
        <v>4117</v>
      </c>
      <c r="C51" s="8" t="s">
        <v>7</v>
      </c>
    </row>
    <row r="52" spans="1:3" x14ac:dyDescent="0.35">
      <c r="A52" s="8" t="s">
        <v>286</v>
      </c>
      <c r="B52" s="49">
        <v>4090</v>
      </c>
      <c r="C52" s="8" t="s">
        <v>7</v>
      </c>
    </row>
    <row r="53" spans="1:3" x14ac:dyDescent="0.35">
      <c r="A53" s="8" t="s">
        <v>833</v>
      </c>
      <c r="B53" s="49">
        <v>4490</v>
      </c>
      <c r="C53" s="8" t="s">
        <v>7</v>
      </c>
    </row>
    <row r="54" spans="1:3" x14ac:dyDescent="0.35">
      <c r="A54" s="8" t="s">
        <v>86</v>
      </c>
      <c r="B54" s="49">
        <v>4015</v>
      </c>
      <c r="C54" s="8" t="s">
        <v>90</v>
      </c>
    </row>
    <row r="55" spans="1:3" x14ac:dyDescent="0.35">
      <c r="A55" s="8" t="s">
        <v>1060</v>
      </c>
      <c r="B55" s="49">
        <v>4498</v>
      </c>
      <c r="C55" s="8" t="s">
        <v>297</v>
      </c>
    </row>
    <row r="56" spans="1:3" x14ac:dyDescent="0.35">
      <c r="A56" s="8" t="s">
        <v>269</v>
      </c>
      <c r="B56" s="49">
        <v>4086</v>
      </c>
      <c r="C56" s="8" t="s">
        <v>251</v>
      </c>
    </row>
    <row r="57" spans="1:3" x14ac:dyDescent="0.35">
      <c r="A57" s="8" t="s">
        <v>313</v>
      </c>
      <c r="B57" s="49">
        <v>4105</v>
      </c>
      <c r="C57" s="8" t="s">
        <v>319</v>
      </c>
    </row>
    <row r="58" spans="1:3" x14ac:dyDescent="0.35">
      <c r="A58" s="8" t="s">
        <v>805</v>
      </c>
      <c r="B58" s="49">
        <v>4348</v>
      </c>
      <c r="C58" s="8" t="s">
        <v>199</v>
      </c>
    </row>
    <row r="59" spans="1:3" x14ac:dyDescent="0.35">
      <c r="A59" s="8" t="s">
        <v>825</v>
      </c>
      <c r="B59" s="49">
        <v>4351</v>
      </c>
      <c r="C59" s="8" t="s">
        <v>830</v>
      </c>
    </row>
    <row r="60" spans="1:3" x14ac:dyDescent="0.35">
      <c r="A60" s="8" t="s">
        <v>1049</v>
      </c>
      <c r="B60" s="49">
        <v>4495</v>
      </c>
      <c r="C60" s="8" t="s">
        <v>441</v>
      </c>
    </row>
    <row r="61" spans="1:3" x14ac:dyDescent="0.35">
      <c r="A61" s="8" t="s">
        <v>183</v>
      </c>
      <c r="B61" s="49">
        <v>4057</v>
      </c>
      <c r="C61" s="8" t="s">
        <v>175</v>
      </c>
    </row>
    <row r="62" spans="1:3" x14ac:dyDescent="0.35">
      <c r="A62" s="8" t="s">
        <v>169</v>
      </c>
      <c r="B62" s="49">
        <v>4055</v>
      </c>
      <c r="C62" s="8" t="s">
        <v>175</v>
      </c>
    </row>
    <row r="63" spans="1:3" x14ac:dyDescent="0.35">
      <c r="A63" s="8" t="s">
        <v>177</v>
      </c>
      <c r="B63" s="49">
        <v>4056</v>
      </c>
      <c r="C63" s="8" t="s">
        <v>175</v>
      </c>
    </row>
    <row r="64" spans="1:3" x14ac:dyDescent="0.35">
      <c r="A64" s="8" t="s">
        <v>205</v>
      </c>
      <c r="B64" s="49">
        <v>4069</v>
      </c>
      <c r="C64" s="8" t="s">
        <v>175</v>
      </c>
    </row>
    <row r="65" spans="1:3" x14ac:dyDescent="0.35">
      <c r="A65" s="8" t="s">
        <v>580</v>
      </c>
      <c r="B65" s="49">
        <v>4267</v>
      </c>
      <c r="C65" s="8" t="s">
        <v>586</v>
      </c>
    </row>
    <row r="66" spans="1:3" x14ac:dyDescent="0.35">
      <c r="A66" s="8" t="s">
        <v>703</v>
      </c>
      <c r="B66" s="49">
        <v>4321</v>
      </c>
      <c r="C66" s="8" t="s">
        <v>586</v>
      </c>
    </row>
    <row r="67" spans="1:3" x14ac:dyDescent="0.35">
      <c r="A67" s="8" t="s">
        <v>261</v>
      </c>
      <c r="B67" s="49">
        <v>4084</v>
      </c>
      <c r="C67" s="8" t="s">
        <v>267</v>
      </c>
    </row>
    <row r="68" spans="1:3" x14ac:dyDescent="0.35">
      <c r="A68" s="8" t="s">
        <v>414</v>
      </c>
      <c r="B68" s="49">
        <v>4130</v>
      </c>
      <c r="C68" s="8" t="s">
        <v>420</v>
      </c>
    </row>
    <row r="69" spans="1:3" x14ac:dyDescent="0.35">
      <c r="A69" s="8" t="s">
        <v>279</v>
      </c>
      <c r="B69" s="49">
        <v>4089</v>
      </c>
      <c r="C69" s="8" t="s">
        <v>281</v>
      </c>
    </row>
    <row r="70" spans="1:3" x14ac:dyDescent="0.35">
      <c r="A70" s="8" t="s">
        <v>306</v>
      </c>
      <c r="B70" s="49">
        <v>4097</v>
      </c>
      <c r="C70" s="8" t="s">
        <v>310</v>
      </c>
    </row>
    <row r="71" spans="1:3" x14ac:dyDescent="0.35">
      <c r="A71" s="8" t="s">
        <v>407</v>
      </c>
      <c r="B71" s="49">
        <v>4129</v>
      </c>
      <c r="C71" s="8" t="s">
        <v>251</v>
      </c>
    </row>
    <row r="72" spans="1:3" x14ac:dyDescent="0.35">
      <c r="A72" s="8" t="s">
        <v>457</v>
      </c>
      <c r="B72" s="49">
        <v>4153</v>
      </c>
      <c r="C72" s="8" t="s">
        <v>349</v>
      </c>
    </row>
    <row r="73" spans="1:3" x14ac:dyDescent="0.35">
      <c r="A73" s="8" t="s">
        <v>422</v>
      </c>
      <c r="B73" s="49">
        <v>4133</v>
      </c>
      <c r="C73" s="8" t="s">
        <v>251</v>
      </c>
    </row>
    <row r="74" spans="1:3" x14ac:dyDescent="0.35">
      <c r="A74" s="8" t="s">
        <v>748</v>
      </c>
      <c r="B74" s="49">
        <v>4331</v>
      </c>
      <c r="C74" s="8" t="s">
        <v>746</v>
      </c>
    </row>
    <row r="75" spans="1:3" x14ac:dyDescent="0.35">
      <c r="A75" s="8" t="s">
        <v>237</v>
      </c>
      <c r="B75" s="49">
        <v>4078</v>
      </c>
      <c r="C75" s="8" t="s">
        <v>232</v>
      </c>
    </row>
    <row r="76" spans="1:3" x14ac:dyDescent="0.35">
      <c r="A76" s="8" t="s">
        <v>24</v>
      </c>
      <c r="B76" s="49">
        <v>4214</v>
      </c>
      <c r="C76" s="8" t="s">
        <v>533</v>
      </c>
    </row>
    <row r="77" spans="1:3" x14ac:dyDescent="0.35">
      <c r="A77" s="8" t="s">
        <v>535</v>
      </c>
      <c r="B77" s="49">
        <v>4215</v>
      </c>
      <c r="C77" s="8" t="s">
        <v>533</v>
      </c>
    </row>
    <row r="78" spans="1:3" x14ac:dyDescent="0.35">
      <c r="A78" s="8" t="s">
        <v>600</v>
      </c>
      <c r="B78" s="49">
        <v>4291</v>
      </c>
      <c r="C78" s="8" t="s">
        <v>533</v>
      </c>
    </row>
    <row r="79" spans="1:3" x14ac:dyDescent="0.35">
      <c r="A79" s="8" t="s">
        <v>754</v>
      </c>
      <c r="B79" s="49">
        <v>4332</v>
      </c>
      <c r="C79" s="8" t="s">
        <v>533</v>
      </c>
    </row>
    <row r="80" spans="1:3" x14ac:dyDescent="0.35">
      <c r="A80" s="8" t="s">
        <v>729</v>
      </c>
      <c r="B80" s="49">
        <v>4327</v>
      </c>
      <c r="C80" s="8" t="s">
        <v>533</v>
      </c>
    </row>
    <row r="81" spans="1:3" x14ac:dyDescent="0.35">
      <c r="A81" s="8" t="s">
        <v>605</v>
      </c>
      <c r="B81" s="49">
        <v>4292</v>
      </c>
      <c r="C81" s="8" t="s">
        <v>533</v>
      </c>
    </row>
    <row r="82" spans="1:3" x14ac:dyDescent="0.35">
      <c r="A82" s="8" t="s">
        <v>649</v>
      </c>
      <c r="B82" s="49">
        <v>4306</v>
      </c>
      <c r="C82" s="8" t="s">
        <v>441</v>
      </c>
    </row>
    <row r="83" spans="1:3" x14ac:dyDescent="0.35">
      <c r="A83" s="8" t="s">
        <v>710</v>
      </c>
      <c r="B83" s="49">
        <v>4322</v>
      </c>
      <c r="C83" s="8" t="s">
        <v>708</v>
      </c>
    </row>
    <row r="84" spans="1:3" x14ac:dyDescent="0.35">
      <c r="A84" s="8" t="s">
        <v>659</v>
      </c>
      <c r="B84" s="49">
        <v>4310</v>
      </c>
      <c r="C84" s="8" t="s">
        <v>267</v>
      </c>
    </row>
    <row r="85" spans="1:3" x14ac:dyDescent="0.35">
      <c r="A85" s="8" t="s">
        <v>244</v>
      </c>
      <c r="B85" s="49">
        <v>4079</v>
      </c>
      <c r="C85" s="8" t="s">
        <v>251</v>
      </c>
    </row>
    <row r="86" spans="1:3" x14ac:dyDescent="0.35">
      <c r="A86" s="8" t="s">
        <v>812</v>
      </c>
      <c r="B86" s="49">
        <v>4349</v>
      </c>
      <c r="C86" s="8" t="s">
        <v>297</v>
      </c>
    </row>
    <row r="87" spans="1:3" x14ac:dyDescent="0.35">
      <c r="A87" s="8" t="s">
        <v>149</v>
      </c>
      <c r="B87" s="49">
        <v>4047</v>
      </c>
      <c r="C87" s="8" t="s">
        <v>148</v>
      </c>
    </row>
    <row r="88" spans="1:3" x14ac:dyDescent="0.35">
      <c r="A88" s="8" t="s">
        <v>321</v>
      </c>
      <c r="B88" s="49">
        <v>4106</v>
      </c>
      <c r="C88" s="8" t="s">
        <v>148</v>
      </c>
    </row>
    <row r="89" spans="1:3" x14ac:dyDescent="0.35">
      <c r="A89" s="8" t="s">
        <v>736</v>
      </c>
      <c r="B89" s="49">
        <v>4328</v>
      </c>
      <c r="C89" s="8" t="s">
        <v>148</v>
      </c>
    </row>
    <row r="90" spans="1:3" x14ac:dyDescent="0.35">
      <c r="A90" s="8" t="s">
        <v>8</v>
      </c>
      <c r="B90" s="49">
        <v>4298</v>
      </c>
      <c r="C90" s="8" t="s">
        <v>148</v>
      </c>
    </row>
    <row r="91" spans="1:3" x14ac:dyDescent="0.35">
      <c r="A91" s="8" t="s">
        <v>5</v>
      </c>
      <c r="B91" s="49">
        <v>4043</v>
      </c>
      <c r="C91" s="8" t="s">
        <v>148</v>
      </c>
    </row>
    <row r="92" spans="1:3" x14ac:dyDescent="0.35">
      <c r="A92" s="8" t="s">
        <v>326</v>
      </c>
      <c r="B92" s="49">
        <v>4107</v>
      </c>
      <c r="C92" s="8" t="s">
        <v>148</v>
      </c>
    </row>
    <row r="93" spans="1:3" x14ac:dyDescent="0.35">
      <c r="A93" s="8" t="s">
        <v>10</v>
      </c>
      <c r="B93" s="49">
        <v>4300</v>
      </c>
      <c r="C93" s="8" t="s">
        <v>148</v>
      </c>
    </row>
    <row r="94" spans="1:3" x14ac:dyDescent="0.35">
      <c r="A94" s="8" t="s">
        <v>10</v>
      </c>
      <c r="B94" s="49">
        <v>4498</v>
      </c>
      <c r="C94" s="8" t="s">
        <v>148</v>
      </c>
    </row>
    <row r="95" spans="1:3" x14ac:dyDescent="0.35">
      <c r="A95" s="8" t="s">
        <v>11</v>
      </c>
      <c r="B95" s="49">
        <v>4299</v>
      </c>
      <c r="C95" s="8" t="s">
        <v>148</v>
      </c>
    </row>
    <row r="96" spans="1:3" x14ac:dyDescent="0.35">
      <c r="A96" s="8" t="s">
        <v>312</v>
      </c>
      <c r="B96" s="49">
        <v>4103</v>
      </c>
      <c r="C96" s="8" t="s">
        <v>148</v>
      </c>
    </row>
    <row r="97" spans="1:3" x14ac:dyDescent="0.35">
      <c r="A97" s="8" t="s">
        <v>332</v>
      </c>
      <c r="B97" s="49">
        <v>4108</v>
      </c>
      <c r="C97" s="8" t="s">
        <v>148</v>
      </c>
    </row>
    <row r="98" spans="1:3" x14ac:dyDescent="0.35">
      <c r="A98" s="8" t="s">
        <v>981</v>
      </c>
      <c r="B98" s="49">
        <v>4493</v>
      </c>
      <c r="C98" s="8" t="s">
        <v>982</v>
      </c>
    </row>
    <row r="99" spans="1:3" x14ac:dyDescent="0.35">
      <c r="A99" s="8" t="s">
        <v>357</v>
      </c>
      <c r="B99" s="49">
        <v>4115</v>
      </c>
      <c r="C99" s="8" t="s">
        <v>468</v>
      </c>
    </row>
    <row r="100" spans="1:3" x14ac:dyDescent="0.35">
      <c r="A100" s="8" t="s">
        <v>463</v>
      </c>
      <c r="B100" s="49">
        <v>4162</v>
      </c>
      <c r="C100" s="8" t="s">
        <v>468</v>
      </c>
    </row>
    <row r="101" spans="1:3" x14ac:dyDescent="0.35">
      <c r="A101" s="8" t="s">
        <v>470</v>
      </c>
      <c r="B101" s="49">
        <v>4164</v>
      </c>
      <c r="C101" s="8" t="s">
        <v>468</v>
      </c>
    </row>
    <row r="102" spans="1:3" x14ac:dyDescent="0.35">
      <c r="A102" s="8" t="s">
        <v>362</v>
      </c>
      <c r="B102" s="49">
        <v>4116</v>
      </c>
      <c r="C102" s="8" t="s">
        <v>468</v>
      </c>
    </row>
    <row r="103" spans="1:3" x14ac:dyDescent="0.35">
      <c r="A103" s="8" t="s">
        <v>486</v>
      </c>
      <c r="B103" s="49">
        <v>4170</v>
      </c>
      <c r="C103" s="8" t="s">
        <v>468</v>
      </c>
    </row>
    <row r="104" spans="1:3" x14ac:dyDescent="0.35">
      <c r="A104" s="8" t="s">
        <v>481</v>
      </c>
      <c r="B104" s="49">
        <v>4168</v>
      </c>
      <c r="C104" s="8" t="s">
        <v>468</v>
      </c>
    </row>
    <row r="105" spans="1:3" x14ac:dyDescent="0.35">
      <c r="A105" s="8" t="s">
        <v>476</v>
      </c>
      <c r="B105" s="49">
        <v>4166</v>
      </c>
      <c r="C105" s="8" t="s">
        <v>468</v>
      </c>
    </row>
    <row r="106" spans="1:3" x14ac:dyDescent="0.35">
      <c r="A106" s="8" t="s">
        <v>760</v>
      </c>
      <c r="B106" s="49">
        <v>4333</v>
      </c>
      <c r="C106" s="8" t="s">
        <v>765</v>
      </c>
    </row>
    <row r="107" spans="1:3" x14ac:dyDescent="0.35">
      <c r="A107" s="8" t="s">
        <v>396</v>
      </c>
      <c r="B107" s="49">
        <v>4125</v>
      </c>
      <c r="C107" s="8" t="s">
        <v>199</v>
      </c>
    </row>
    <row r="108" spans="1:3" x14ac:dyDescent="0.35">
      <c r="A108" s="8" t="s">
        <v>343</v>
      </c>
      <c r="B108" s="49">
        <v>4111</v>
      </c>
      <c r="C108" s="8" t="s">
        <v>349</v>
      </c>
    </row>
    <row r="109" spans="1:3" x14ac:dyDescent="0.35">
      <c r="A109" s="8" t="s">
        <v>505</v>
      </c>
      <c r="B109" s="49">
        <v>4189</v>
      </c>
      <c r="C109" s="8" t="s">
        <v>297</v>
      </c>
    </row>
    <row r="110" spans="1:3" x14ac:dyDescent="0.35">
      <c r="A110" s="8" t="s">
        <v>435</v>
      </c>
      <c r="B110" s="49">
        <v>4143</v>
      </c>
      <c r="C110" s="8" t="s">
        <v>441</v>
      </c>
    </row>
    <row r="111" spans="1:3" x14ac:dyDescent="0.35">
      <c r="A111" s="8" t="s">
        <v>522</v>
      </c>
      <c r="B111" s="49">
        <v>4202</v>
      </c>
      <c r="C111" s="8" t="s">
        <v>523</v>
      </c>
    </row>
    <row r="112" spans="1:3" x14ac:dyDescent="0.35">
      <c r="A112" s="8" t="s">
        <v>292</v>
      </c>
      <c r="B112" s="49">
        <v>4091</v>
      </c>
      <c r="C112" s="8" t="s">
        <v>297</v>
      </c>
    </row>
    <row r="113" spans="1:3" x14ac:dyDescent="0.35">
      <c r="A113" s="8" t="s">
        <v>541</v>
      </c>
      <c r="B113" s="49">
        <v>4220</v>
      </c>
      <c r="C113" s="8" t="s">
        <v>175</v>
      </c>
    </row>
    <row r="114" spans="1:3" x14ac:dyDescent="0.35">
      <c r="A114" s="8" t="s">
        <v>212</v>
      </c>
      <c r="B114" s="49">
        <v>4071</v>
      </c>
      <c r="C114" s="8" t="s">
        <v>217</v>
      </c>
    </row>
    <row r="115" spans="1:3" x14ac:dyDescent="0.35">
      <c r="A115" s="8" t="s">
        <v>212</v>
      </c>
      <c r="B115" s="49">
        <v>4071</v>
      </c>
      <c r="C115" s="8" t="s">
        <v>420</v>
      </c>
    </row>
    <row r="116" spans="1:3" x14ac:dyDescent="0.35">
      <c r="A116" s="8" t="s">
        <v>212</v>
      </c>
      <c r="B116" s="49">
        <v>4496</v>
      </c>
      <c r="C116" s="8" t="s">
        <v>420</v>
      </c>
    </row>
    <row r="117" spans="1:3" x14ac:dyDescent="0.35">
      <c r="A117" s="8" t="s">
        <v>450</v>
      </c>
      <c r="B117" s="49">
        <v>4145</v>
      </c>
      <c r="C117" s="8" t="s">
        <v>455</v>
      </c>
    </row>
    <row r="118" spans="1:3" x14ac:dyDescent="0.35">
      <c r="A118" s="8" t="s">
        <v>698</v>
      </c>
      <c r="B118" s="49">
        <v>4320</v>
      </c>
      <c r="C118" s="8" t="s">
        <v>690</v>
      </c>
    </row>
    <row r="119" spans="1:3" x14ac:dyDescent="0.35">
      <c r="A119" s="8" t="s">
        <v>686</v>
      </c>
      <c r="B119" s="49">
        <v>4318</v>
      </c>
      <c r="C119" s="8" t="s">
        <v>690</v>
      </c>
    </row>
    <row r="120" spans="1:3" x14ac:dyDescent="0.35">
      <c r="A120" s="8" t="s">
        <v>18</v>
      </c>
      <c r="B120" s="49">
        <v>4316</v>
      </c>
      <c r="C120" s="8" t="s">
        <v>690</v>
      </c>
    </row>
    <row r="121" spans="1:3" x14ac:dyDescent="0.35">
      <c r="A121" s="8" t="s">
        <v>675</v>
      </c>
      <c r="B121" s="49">
        <v>4315</v>
      </c>
      <c r="C121" s="8" t="s">
        <v>690</v>
      </c>
    </row>
    <row r="122" spans="1:3" x14ac:dyDescent="0.35">
      <c r="A122" s="8" t="s">
        <v>692</v>
      </c>
      <c r="B122" s="49">
        <v>4319</v>
      </c>
      <c r="C122" s="8" t="s">
        <v>690</v>
      </c>
    </row>
    <row r="123" spans="1:3" x14ac:dyDescent="0.35">
      <c r="A123" s="8" t="s">
        <v>19</v>
      </c>
      <c r="B123" s="49">
        <v>4314</v>
      </c>
      <c r="C123" s="8" t="s">
        <v>690</v>
      </c>
    </row>
    <row r="124" spans="1:3" x14ac:dyDescent="0.35">
      <c r="A124" s="8" t="s">
        <v>380</v>
      </c>
      <c r="B124" s="49">
        <v>4121</v>
      </c>
      <c r="C124" s="8" t="s">
        <v>386</v>
      </c>
    </row>
    <row r="125" spans="1:3" x14ac:dyDescent="0.35">
      <c r="A125" s="8" t="s">
        <v>644</v>
      </c>
      <c r="B125" s="49">
        <v>4305</v>
      </c>
      <c r="C125" s="8" t="s">
        <v>386</v>
      </c>
    </row>
    <row r="126" spans="1:3" x14ac:dyDescent="0.35">
      <c r="A126" s="8" t="s">
        <v>792</v>
      </c>
      <c r="B126" s="49">
        <v>4340</v>
      </c>
      <c r="C126" s="8" t="s">
        <v>794</v>
      </c>
    </row>
    <row r="127" spans="1:3" x14ac:dyDescent="0.35">
      <c r="A127" s="8" t="s">
        <v>510</v>
      </c>
      <c r="B127" s="49">
        <v>4193</v>
      </c>
      <c r="C127" s="8" t="s">
        <v>515</v>
      </c>
    </row>
    <row r="128" spans="1:3" x14ac:dyDescent="0.35">
      <c r="A128" s="8" t="s">
        <v>337</v>
      </c>
      <c r="B128" s="49">
        <v>4109</v>
      </c>
      <c r="C128" s="8" t="s">
        <v>341</v>
      </c>
    </row>
    <row r="129" spans="1:3" x14ac:dyDescent="0.35">
      <c r="A129" s="8" t="s">
        <v>443</v>
      </c>
      <c r="B129" s="49">
        <v>4144</v>
      </c>
      <c r="C129" s="8" t="s">
        <v>199</v>
      </c>
    </row>
    <row r="130" spans="1:3" x14ac:dyDescent="0.35">
      <c r="A130" s="8" t="s">
        <v>517</v>
      </c>
      <c r="B130" s="49">
        <v>4196</v>
      </c>
      <c r="C130" s="8" t="s">
        <v>297</v>
      </c>
    </row>
    <row r="131" spans="1:3" x14ac:dyDescent="0.35">
      <c r="A131" s="8" t="s">
        <v>554</v>
      </c>
      <c r="B131" s="49">
        <v>4256</v>
      </c>
      <c r="C131" s="8" t="s">
        <v>559</v>
      </c>
    </row>
    <row r="132" spans="1:3" x14ac:dyDescent="0.35">
      <c r="A132" s="8" t="s">
        <v>22</v>
      </c>
      <c r="B132" s="49">
        <v>4021</v>
      </c>
      <c r="C132" s="8" t="s">
        <v>112</v>
      </c>
    </row>
    <row r="133" spans="1:3" x14ac:dyDescent="0.35">
      <c r="A133" s="8" t="s">
        <v>716</v>
      </c>
      <c r="B133" s="49">
        <v>4323</v>
      </c>
      <c r="C133" s="8" t="s">
        <v>199</v>
      </c>
    </row>
    <row r="134" spans="1:3" x14ac:dyDescent="0.35">
      <c r="A134" s="8" t="s">
        <v>193</v>
      </c>
      <c r="B134" s="49">
        <v>4063</v>
      </c>
      <c r="C134" s="8" t="s">
        <v>199</v>
      </c>
    </row>
    <row r="135" spans="1:3" x14ac:dyDescent="0.35">
      <c r="A135" s="8" t="s">
        <v>767</v>
      </c>
      <c r="B135" s="49">
        <v>4334</v>
      </c>
      <c r="C135" s="8" t="s">
        <v>199</v>
      </c>
    </row>
    <row r="136" spans="1:3" x14ac:dyDescent="0.35">
      <c r="A136" s="8" t="s">
        <v>561</v>
      </c>
      <c r="B136" s="49">
        <v>4259</v>
      </c>
      <c r="C136" s="8" t="s">
        <v>199</v>
      </c>
    </row>
    <row r="137" spans="1:3" x14ac:dyDescent="0.35">
      <c r="A137" s="8" t="s">
        <v>773</v>
      </c>
      <c r="B137" s="49">
        <v>4335</v>
      </c>
      <c r="C137" s="8" t="s">
        <v>199</v>
      </c>
    </row>
    <row r="138" spans="1:3" x14ac:dyDescent="0.35">
      <c r="A138" s="8" t="s">
        <v>162</v>
      </c>
      <c r="B138" s="49">
        <v>4051</v>
      </c>
      <c r="C138" s="8" t="s">
        <v>167</v>
      </c>
    </row>
    <row r="139" spans="1:3" x14ac:dyDescent="0.35">
      <c r="A139" s="8" t="s">
        <v>1057</v>
      </c>
      <c r="B139" s="49">
        <v>4268</v>
      </c>
      <c r="C139" s="8" t="s">
        <v>1021</v>
      </c>
    </row>
    <row r="140" spans="1:3" x14ac:dyDescent="0.35">
      <c r="A140" s="8" t="s">
        <v>1082</v>
      </c>
      <c r="B140" s="49">
        <v>9703</v>
      </c>
      <c r="C140" s="8" t="s">
        <v>1080</v>
      </c>
    </row>
    <row r="141" spans="1:3" x14ac:dyDescent="0.35">
      <c r="A141" s="8" t="s">
        <v>1058</v>
      </c>
      <c r="B141" s="49">
        <v>4297</v>
      </c>
      <c r="C141" s="8" t="s">
        <v>1021</v>
      </c>
    </row>
    <row r="142" spans="1:3" x14ac:dyDescent="0.35">
      <c r="A142" s="8" t="s">
        <v>1039</v>
      </c>
      <c r="B142" s="49">
        <v>4260</v>
      </c>
      <c r="C142" s="8" t="s">
        <v>1021</v>
      </c>
    </row>
    <row r="143" spans="1:3" x14ac:dyDescent="0.35">
      <c r="A143" s="8" t="s">
        <v>333</v>
      </c>
      <c r="B143" s="49">
        <v>4067</v>
      </c>
      <c r="C143" s="8" t="s">
        <v>251</v>
      </c>
    </row>
    <row r="144" spans="1:3" x14ac:dyDescent="0.35">
      <c r="A144" s="8" t="s">
        <v>1035</v>
      </c>
      <c r="B144" s="49">
        <v>4135</v>
      </c>
      <c r="C144" s="8" t="s">
        <v>251</v>
      </c>
    </row>
    <row r="145" spans="1:12" x14ac:dyDescent="0.35">
      <c r="A145" s="8" t="s">
        <v>626</v>
      </c>
      <c r="B145" s="49">
        <v>9702</v>
      </c>
      <c r="C145" s="8" t="s">
        <v>1072</v>
      </c>
    </row>
    <row r="146" spans="1:12" x14ac:dyDescent="0.35">
      <c r="A146" s="8" t="s">
        <v>683</v>
      </c>
      <c r="B146" s="49">
        <v>4317</v>
      </c>
      <c r="C146" s="8" t="s">
        <v>575</v>
      </c>
      <c r="K146" s="10"/>
    </row>
    <row r="147" spans="1:12" ht="15" thickBot="1" x14ac:dyDescent="0.4">
      <c r="A147" s="57" t="s">
        <v>884</v>
      </c>
      <c r="B147" s="58"/>
      <c r="C147" s="59"/>
      <c r="K147" s="10"/>
    </row>
    <row r="148" spans="1:12" ht="15" thickTop="1" x14ac:dyDescent="0.35">
      <c r="A148" s="10"/>
      <c r="B148" s="12"/>
      <c r="C148" s="10"/>
      <c r="H148" s="10"/>
      <c r="I148" s="10"/>
      <c r="J148" s="10"/>
      <c r="K148" s="10"/>
      <c r="L148" s="10"/>
    </row>
    <row r="149" spans="1:12" x14ac:dyDescent="0.35">
      <c r="A149" s="10"/>
      <c r="B149" s="12"/>
      <c r="C149" s="10"/>
      <c r="H149" s="10"/>
      <c r="I149" s="10"/>
      <c r="J149" s="10"/>
      <c r="K149" s="10"/>
      <c r="L149" s="10"/>
    </row>
    <row r="150" spans="1:12" x14ac:dyDescent="0.35">
      <c r="A150" s="10"/>
      <c r="B150" s="12"/>
      <c r="C150" s="10"/>
      <c r="H150" s="10"/>
      <c r="I150" s="10"/>
      <c r="J150" s="10"/>
      <c r="K150" s="10"/>
      <c r="L150" s="10"/>
    </row>
    <row r="151" spans="1:12" x14ac:dyDescent="0.35">
      <c r="A151" s="10"/>
      <c r="B151" s="12"/>
      <c r="C151" s="10"/>
      <c r="F151" s="10"/>
      <c r="G151" s="10"/>
      <c r="H151" s="10"/>
      <c r="I151" s="10"/>
      <c r="J151" s="10"/>
      <c r="K151" s="10"/>
      <c r="L151" s="10"/>
    </row>
    <row r="152" spans="1:12" x14ac:dyDescent="0.35">
      <c r="A152" s="10"/>
      <c r="B152" s="12"/>
      <c r="C152" s="10"/>
      <c r="F152" s="10"/>
      <c r="G152" s="10"/>
      <c r="H152" s="10"/>
      <c r="I152" s="10"/>
      <c r="J152" s="10"/>
      <c r="K152" s="10"/>
      <c r="L152" s="10"/>
    </row>
    <row r="153" spans="1:12" x14ac:dyDescent="0.35">
      <c r="A153" s="10"/>
      <c r="B153" s="12"/>
      <c r="C153" s="10"/>
      <c r="F153" s="10"/>
      <c r="G153" s="10"/>
      <c r="H153" s="10"/>
      <c r="I153" s="10"/>
      <c r="J153" s="10"/>
      <c r="K153" s="10"/>
      <c r="L153" s="10"/>
    </row>
    <row r="154" spans="1:12" x14ac:dyDescent="0.35">
      <c r="A154" s="10"/>
      <c r="B154" s="12"/>
      <c r="C154" s="10"/>
      <c r="F154" s="10"/>
      <c r="G154" s="10"/>
      <c r="H154" s="10"/>
      <c r="I154" s="10"/>
      <c r="J154" s="10"/>
      <c r="K154" s="10"/>
      <c r="L154" s="10"/>
    </row>
    <row r="155" spans="1:12" x14ac:dyDescent="0.35">
      <c r="A155" s="10"/>
      <c r="B155" s="12"/>
      <c r="C155" s="10"/>
      <c r="F155" s="10"/>
      <c r="G155" s="10"/>
      <c r="H155" s="10"/>
      <c r="I155" s="10"/>
      <c r="J155" s="10"/>
      <c r="K155" s="10"/>
      <c r="L155" s="10"/>
    </row>
    <row r="156" spans="1:12" x14ac:dyDescent="0.35">
      <c r="A156" s="10"/>
      <c r="B156" s="12"/>
      <c r="C156" s="10"/>
      <c r="F156" s="10"/>
      <c r="G156" s="10"/>
      <c r="H156" s="10"/>
      <c r="I156" s="10"/>
      <c r="J156" s="10"/>
      <c r="K156" s="10"/>
      <c r="L156" s="10"/>
    </row>
    <row r="157" spans="1:12" x14ac:dyDescent="0.35">
      <c r="A157" s="10"/>
      <c r="B157" s="12"/>
      <c r="C157" s="10"/>
      <c r="F157" s="10"/>
      <c r="G157" s="10"/>
      <c r="H157" s="10"/>
      <c r="I157" s="10"/>
      <c r="J157" s="10"/>
      <c r="K157" s="10"/>
      <c r="L157" s="10"/>
    </row>
    <row r="158" spans="1:12" x14ac:dyDescent="0.35">
      <c r="A158" s="10"/>
      <c r="B158" s="12"/>
      <c r="C158" s="10"/>
      <c r="F158" s="10"/>
      <c r="G158" s="10"/>
      <c r="H158" s="10"/>
      <c r="I158" s="10"/>
      <c r="J158" s="10"/>
      <c r="K158" s="10"/>
      <c r="L158" s="10"/>
    </row>
    <row r="159" spans="1:12" x14ac:dyDescent="0.35">
      <c r="A159" s="10"/>
      <c r="B159" s="12"/>
      <c r="C159" s="10"/>
      <c r="F159" s="10"/>
      <c r="G159" s="10"/>
      <c r="H159" s="10"/>
      <c r="I159" s="10"/>
      <c r="J159" s="10"/>
      <c r="K159" s="10"/>
      <c r="L159" s="10"/>
    </row>
    <row r="160" spans="1:12" x14ac:dyDescent="0.35">
      <c r="A160" s="10"/>
      <c r="B160" s="12"/>
      <c r="C160" s="10"/>
      <c r="F160" s="10"/>
      <c r="G160" s="10"/>
      <c r="H160" s="10"/>
      <c r="I160" s="10"/>
      <c r="J160" s="10"/>
      <c r="K160" s="10"/>
      <c r="L160" s="10"/>
    </row>
    <row r="161" spans="1:12" x14ac:dyDescent="0.35">
      <c r="A161" s="10"/>
      <c r="B161" s="12"/>
      <c r="C161" s="10"/>
      <c r="F161" s="10"/>
      <c r="G161" s="10"/>
      <c r="H161" s="10"/>
      <c r="I161" s="10"/>
      <c r="J161" s="10"/>
      <c r="K161" s="10"/>
      <c r="L161" s="10"/>
    </row>
    <row r="162" spans="1:12" x14ac:dyDescent="0.35">
      <c r="A162" s="10"/>
      <c r="B162" s="12"/>
      <c r="C162" s="10"/>
      <c r="F162" s="10"/>
      <c r="G162" s="10"/>
      <c r="H162" s="10"/>
      <c r="I162" s="10"/>
      <c r="J162" s="10"/>
      <c r="K162" s="10"/>
      <c r="L162" s="10"/>
    </row>
    <row r="163" spans="1:12" x14ac:dyDescent="0.35">
      <c r="A163" s="10"/>
      <c r="B163" s="12"/>
      <c r="C163" s="10"/>
      <c r="F163" s="10"/>
      <c r="G163" s="10"/>
      <c r="H163" s="10"/>
      <c r="I163" s="10"/>
      <c r="J163" s="10"/>
      <c r="K163" s="10"/>
      <c r="L163" s="10"/>
    </row>
    <row r="164" spans="1:12" x14ac:dyDescent="0.35">
      <c r="A164" s="10"/>
      <c r="B164" s="12"/>
      <c r="C164" s="10"/>
      <c r="F164" s="10"/>
      <c r="G164" s="10"/>
      <c r="H164" s="10"/>
      <c r="I164" s="10"/>
      <c r="J164" s="10"/>
      <c r="K164" s="10"/>
      <c r="L164" s="10"/>
    </row>
    <row r="165" spans="1:12" x14ac:dyDescent="0.35">
      <c r="A165" s="10"/>
      <c r="B165" s="12"/>
      <c r="C165" s="10"/>
      <c r="F165" s="10"/>
      <c r="G165" s="10"/>
      <c r="H165" s="10"/>
      <c r="I165" s="10"/>
      <c r="J165" s="10"/>
      <c r="K165" s="10"/>
      <c r="L165" s="10"/>
    </row>
    <row r="166" spans="1:12" x14ac:dyDescent="0.35">
      <c r="A166" s="10"/>
      <c r="B166" s="12"/>
      <c r="C166" s="10"/>
      <c r="F166" s="10"/>
      <c r="G166" s="10"/>
      <c r="H166" s="10"/>
      <c r="I166" s="10"/>
      <c r="J166" s="10"/>
      <c r="K166" s="10"/>
      <c r="L166" s="10"/>
    </row>
    <row r="167" spans="1:12" x14ac:dyDescent="0.35">
      <c r="A167" s="10"/>
      <c r="B167" s="12"/>
      <c r="C167" s="10"/>
      <c r="F167" s="10"/>
      <c r="G167" s="10"/>
      <c r="H167" s="10"/>
      <c r="I167" s="10"/>
      <c r="J167" s="10"/>
      <c r="K167" s="10"/>
      <c r="L167" s="10"/>
    </row>
    <row r="168" spans="1:12" x14ac:dyDescent="0.35">
      <c r="A168" s="10"/>
      <c r="B168" s="12"/>
      <c r="C168" s="10"/>
      <c r="F168" s="10"/>
      <c r="G168" s="10"/>
      <c r="H168" s="10"/>
      <c r="I168" s="10"/>
      <c r="J168" s="10"/>
      <c r="K168" s="10"/>
      <c r="L168" s="10"/>
    </row>
    <row r="169" spans="1:12" x14ac:dyDescent="0.35">
      <c r="A169" s="10"/>
      <c r="B169" s="12"/>
      <c r="C169" s="10"/>
      <c r="F169" s="10"/>
      <c r="G169" s="10"/>
      <c r="H169" s="10"/>
      <c r="I169" s="10"/>
      <c r="J169" s="10"/>
      <c r="K169" s="10"/>
      <c r="L169" s="10"/>
    </row>
    <row r="170" spans="1:12" x14ac:dyDescent="0.35">
      <c r="A170" s="10"/>
      <c r="B170" s="12"/>
      <c r="C170" s="10"/>
      <c r="F170" s="10"/>
      <c r="G170" s="10"/>
      <c r="H170" s="10"/>
      <c r="I170" s="10"/>
      <c r="J170" s="10"/>
      <c r="K170" s="10"/>
      <c r="L170" s="10"/>
    </row>
    <row r="171" spans="1:12" x14ac:dyDescent="0.35">
      <c r="A171" s="10"/>
      <c r="B171" s="12"/>
      <c r="C171" s="10"/>
      <c r="F171" s="10"/>
      <c r="G171" s="10"/>
      <c r="H171" s="10"/>
      <c r="I171" s="10"/>
      <c r="J171" s="10"/>
      <c r="K171" s="10"/>
      <c r="L171" s="10"/>
    </row>
    <row r="172" spans="1:12" x14ac:dyDescent="0.35">
      <c r="A172" s="10"/>
      <c r="B172" s="12"/>
      <c r="C172" s="10"/>
      <c r="F172" s="10"/>
      <c r="G172" s="10"/>
      <c r="H172" s="10"/>
      <c r="I172" s="10"/>
      <c r="J172" s="10"/>
      <c r="K172" s="10"/>
      <c r="L172" s="10"/>
    </row>
    <row r="173" spans="1:12" x14ac:dyDescent="0.35">
      <c r="A173" s="10"/>
      <c r="B173" s="12"/>
      <c r="C173" s="10"/>
      <c r="F173" s="10"/>
      <c r="G173" s="10"/>
      <c r="H173" s="10"/>
      <c r="I173" s="10"/>
      <c r="J173" s="10"/>
      <c r="K173" s="10"/>
      <c r="L173" s="10"/>
    </row>
    <row r="174" spans="1:12" x14ac:dyDescent="0.35">
      <c r="A174" s="10"/>
      <c r="B174" s="12"/>
      <c r="C174" s="10"/>
      <c r="F174" s="10"/>
      <c r="G174" s="10"/>
      <c r="H174" s="10"/>
      <c r="I174" s="10"/>
      <c r="J174" s="10"/>
      <c r="K174" s="10"/>
      <c r="L174" s="10"/>
    </row>
    <row r="175" spans="1:12" x14ac:dyDescent="0.35">
      <c r="A175" s="10"/>
      <c r="B175" s="12"/>
      <c r="C175" s="10"/>
      <c r="F175" s="10"/>
      <c r="G175" s="10"/>
      <c r="H175" s="10"/>
      <c r="I175" s="10"/>
      <c r="J175" s="10"/>
      <c r="K175" s="10"/>
      <c r="L175" s="10"/>
    </row>
    <row r="176" spans="1:12" x14ac:dyDescent="0.35">
      <c r="A176" s="10"/>
      <c r="B176" s="12"/>
      <c r="C176" s="10"/>
      <c r="F176" s="10"/>
      <c r="G176" s="10"/>
      <c r="H176" s="10"/>
      <c r="I176" s="10"/>
      <c r="J176" s="10"/>
      <c r="K176" s="10"/>
      <c r="L176" s="10"/>
    </row>
    <row r="177" spans="1:12" x14ac:dyDescent="0.35">
      <c r="A177" s="10"/>
      <c r="B177" s="12"/>
      <c r="C177" s="10"/>
      <c r="F177" s="10"/>
      <c r="G177" s="10"/>
      <c r="H177" s="10"/>
      <c r="I177" s="10"/>
      <c r="J177" s="10"/>
      <c r="K177" s="10"/>
      <c r="L177" s="10"/>
    </row>
    <row r="178" spans="1:12" x14ac:dyDescent="0.35">
      <c r="A178" s="10"/>
      <c r="B178" s="12"/>
      <c r="C178" s="10"/>
      <c r="F178" s="10"/>
      <c r="G178" s="10"/>
      <c r="H178" s="10"/>
      <c r="I178" s="10"/>
      <c r="J178" s="10"/>
      <c r="K178" s="10"/>
      <c r="L178" s="10"/>
    </row>
    <row r="179" spans="1:12" x14ac:dyDescent="0.35">
      <c r="A179" s="10"/>
      <c r="B179" s="12"/>
      <c r="C179" s="10"/>
      <c r="F179" s="10"/>
      <c r="G179" s="10"/>
      <c r="H179" s="10"/>
      <c r="I179" s="10"/>
      <c r="J179" s="10"/>
      <c r="K179" s="10"/>
      <c r="L179" s="10"/>
    </row>
    <row r="180" spans="1:12" x14ac:dyDescent="0.35">
      <c r="A180" s="10"/>
      <c r="B180" s="12"/>
      <c r="C180" s="10"/>
      <c r="F180" s="10"/>
      <c r="G180" s="10"/>
      <c r="H180" s="10"/>
      <c r="I180" s="10"/>
      <c r="J180" s="10"/>
      <c r="K180" s="10"/>
      <c r="L180" s="10"/>
    </row>
    <row r="181" spans="1:12" x14ac:dyDescent="0.35">
      <c r="A181" s="10"/>
      <c r="B181" s="12"/>
      <c r="C181" s="10"/>
      <c r="F181" s="10"/>
      <c r="G181" s="10"/>
      <c r="H181" s="10"/>
      <c r="I181" s="10"/>
      <c r="J181" s="10"/>
      <c r="K181" s="10"/>
      <c r="L181" s="10"/>
    </row>
    <row r="182" spans="1:12" x14ac:dyDescent="0.35">
      <c r="A182" s="10"/>
      <c r="B182" s="12"/>
      <c r="C182" s="10"/>
      <c r="F182" s="10"/>
      <c r="G182" s="10"/>
      <c r="H182" s="10"/>
      <c r="I182" s="10"/>
      <c r="J182" s="10"/>
      <c r="K182" s="10"/>
      <c r="L182" s="10"/>
    </row>
    <row r="183" spans="1:12" x14ac:dyDescent="0.35">
      <c r="A183" s="10"/>
      <c r="B183" s="12"/>
      <c r="C183" s="10"/>
      <c r="F183" s="10"/>
      <c r="G183" s="10"/>
      <c r="H183" s="10"/>
      <c r="I183" s="10"/>
      <c r="J183" s="10"/>
      <c r="K183" s="10"/>
      <c r="L183" s="10"/>
    </row>
    <row r="184" spans="1:12" x14ac:dyDescent="0.35">
      <c r="A184" s="10"/>
      <c r="B184" s="12"/>
      <c r="C184" s="10"/>
      <c r="F184" s="10"/>
      <c r="G184" s="10"/>
      <c r="H184" s="10"/>
      <c r="I184" s="10"/>
      <c r="J184" s="10"/>
      <c r="K184" s="10"/>
      <c r="L184" s="10"/>
    </row>
    <row r="185" spans="1:12" x14ac:dyDescent="0.35">
      <c r="A185" s="10"/>
      <c r="B185" s="12"/>
      <c r="C185" s="10"/>
      <c r="F185" s="10"/>
      <c r="G185" s="10"/>
      <c r="H185" s="10"/>
      <c r="I185" s="10"/>
      <c r="J185" s="10"/>
      <c r="K185" s="10"/>
      <c r="L185" s="10"/>
    </row>
    <row r="186" spans="1:12" x14ac:dyDescent="0.35">
      <c r="A186" s="10"/>
      <c r="B186" s="12"/>
      <c r="C186" s="10"/>
      <c r="F186" s="10"/>
      <c r="G186" s="10"/>
      <c r="H186" s="10"/>
      <c r="I186" s="10"/>
      <c r="J186" s="10"/>
      <c r="K186" s="10"/>
      <c r="L186" s="10"/>
    </row>
    <row r="187" spans="1:12" x14ac:dyDescent="0.35">
      <c r="A187" s="10"/>
      <c r="B187" s="12"/>
      <c r="C187" s="10"/>
      <c r="F187" s="10"/>
      <c r="G187" s="10"/>
      <c r="H187" s="10"/>
      <c r="I187" s="10"/>
      <c r="J187" s="10"/>
      <c r="K187" s="10"/>
      <c r="L187" s="10"/>
    </row>
    <row r="188" spans="1:12" x14ac:dyDescent="0.35">
      <c r="A188" s="10"/>
      <c r="B188" s="12"/>
      <c r="C188" s="10"/>
      <c r="F188" s="10"/>
      <c r="G188" s="10"/>
      <c r="H188" s="10"/>
      <c r="I188" s="10"/>
      <c r="J188" s="10"/>
      <c r="K188" s="10"/>
      <c r="L188" s="10"/>
    </row>
    <row r="189" spans="1:12" x14ac:dyDescent="0.35">
      <c r="A189" s="10"/>
      <c r="B189" s="12"/>
      <c r="C189" s="10"/>
      <c r="F189" s="10"/>
      <c r="G189" s="10"/>
      <c r="H189" s="10"/>
      <c r="I189" s="10"/>
      <c r="J189" s="10"/>
      <c r="K189" s="10"/>
      <c r="L189" s="10"/>
    </row>
    <row r="190" spans="1:12" x14ac:dyDescent="0.35">
      <c r="A190" s="10"/>
      <c r="B190" s="12"/>
      <c r="C190" s="10"/>
      <c r="F190" s="10"/>
      <c r="G190" s="10"/>
      <c r="H190" s="10"/>
      <c r="I190" s="10"/>
      <c r="J190" s="10"/>
      <c r="K190" s="10"/>
      <c r="L190" s="10"/>
    </row>
    <row r="191" spans="1:12" x14ac:dyDescent="0.35">
      <c r="A191" s="10"/>
      <c r="B191" s="12"/>
      <c r="C191" s="10"/>
      <c r="F191" s="10"/>
      <c r="G191" s="10"/>
      <c r="H191" s="10"/>
      <c r="I191" s="10"/>
      <c r="J191" s="10"/>
      <c r="K191" s="10"/>
      <c r="L191" s="10"/>
    </row>
    <row r="192" spans="1:12" x14ac:dyDescent="0.35">
      <c r="A192" s="10"/>
      <c r="B192" s="12"/>
      <c r="C192" s="10"/>
      <c r="F192" s="10"/>
      <c r="G192" s="10"/>
      <c r="H192" s="10"/>
      <c r="I192" s="10"/>
      <c r="J192" s="10"/>
      <c r="K192" s="10"/>
      <c r="L192" s="10"/>
    </row>
    <row r="193" spans="1:12" x14ac:dyDescent="0.35">
      <c r="A193" s="10"/>
      <c r="B193" s="12"/>
      <c r="C193" s="10"/>
      <c r="F193" s="10"/>
      <c r="G193" s="10"/>
      <c r="H193" s="10"/>
      <c r="I193" s="10"/>
      <c r="J193" s="10"/>
      <c r="K193" s="10"/>
      <c r="L193" s="10"/>
    </row>
    <row r="194" spans="1:12" x14ac:dyDescent="0.35">
      <c r="A194" s="10"/>
      <c r="B194" s="12"/>
      <c r="C194" s="10"/>
      <c r="F194" s="10"/>
      <c r="G194" s="10"/>
      <c r="H194" s="10"/>
      <c r="I194" s="10"/>
      <c r="J194" s="10"/>
      <c r="K194" s="10"/>
      <c r="L194" s="10"/>
    </row>
    <row r="195" spans="1:12" x14ac:dyDescent="0.35">
      <c r="A195" s="10"/>
      <c r="B195" s="12"/>
      <c r="C195" s="10"/>
      <c r="F195" s="10"/>
      <c r="G195" s="10"/>
      <c r="H195" s="10"/>
      <c r="I195" s="10"/>
      <c r="J195" s="10"/>
      <c r="K195" s="10"/>
      <c r="L195" s="10"/>
    </row>
    <row r="196" spans="1:12" x14ac:dyDescent="0.35">
      <c r="A196" s="10"/>
      <c r="B196" s="12"/>
      <c r="C196" s="10"/>
      <c r="F196" s="10"/>
      <c r="G196" s="10"/>
      <c r="H196" s="10"/>
      <c r="I196" s="10"/>
      <c r="J196" s="10"/>
      <c r="K196" s="10"/>
      <c r="L196" s="10"/>
    </row>
    <row r="197" spans="1:12" x14ac:dyDescent="0.35">
      <c r="A197" s="10"/>
      <c r="B197" s="12"/>
      <c r="C197" s="10"/>
      <c r="F197" s="10"/>
      <c r="G197" s="10"/>
      <c r="H197" s="10"/>
      <c r="I197" s="10"/>
      <c r="J197" s="10"/>
      <c r="K197" s="10"/>
      <c r="L197" s="10"/>
    </row>
    <row r="198" spans="1:12" x14ac:dyDescent="0.35">
      <c r="A198" s="10"/>
      <c r="B198" s="12"/>
      <c r="C198" s="10"/>
      <c r="F198" s="10"/>
      <c r="G198" s="10"/>
      <c r="H198" s="10"/>
      <c r="I198" s="10"/>
      <c r="J198" s="10"/>
      <c r="K198" s="10"/>
      <c r="L198" s="10"/>
    </row>
    <row r="199" spans="1:12" x14ac:dyDescent="0.35">
      <c r="A199" s="10"/>
      <c r="B199" s="12"/>
      <c r="C199" s="10"/>
      <c r="F199" s="10"/>
      <c r="G199" s="10"/>
      <c r="H199" s="10"/>
      <c r="I199" s="10"/>
      <c r="J199" s="10"/>
      <c r="K199" s="10"/>
      <c r="L199" s="10"/>
    </row>
    <row r="200" spans="1:12" x14ac:dyDescent="0.35">
      <c r="A200" s="10"/>
      <c r="B200" s="12"/>
      <c r="C200" s="10"/>
      <c r="F200" s="10"/>
      <c r="G200" s="10"/>
      <c r="H200" s="10"/>
      <c r="I200" s="10"/>
      <c r="J200" s="10"/>
      <c r="K200" s="10"/>
      <c r="L200" s="10"/>
    </row>
    <row r="201" spans="1:12" x14ac:dyDescent="0.35">
      <c r="A201" s="10"/>
      <c r="B201" s="12"/>
      <c r="C201" s="10"/>
      <c r="F201" s="10"/>
      <c r="G201" s="10"/>
      <c r="H201" s="10"/>
      <c r="I201" s="10"/>
      <c r="J201" s="10"/>
      <c r="K201" s="10"/>
      <c r="L201" s="10"/>
    </row>
    <row r="202" spans="1:12" x14ac:dyDescent="0.35">
      <c r="A202" s="10"/>
      <c r="B202" s="12"/>
      <c r="C202" s="10"/>
      <c r="F202" s="10"/>
      <c r="G202" s="10"/>
      <c r="H202" s="10"/>
      <c r="I202" s="10"/>
      <c r="J202" s="10"/>
      <c r="K202" s="10"/>
      <c r="L202" s="10"/>
    </row>
    <row r="203" spans="1:12" x14ac:dyDescent="0.35">
      <c r="A203" s="10"/>
      <c r="B203" s="12"/>
      <c r="C203" s="10"/>
      <c r="F203" s="10"/>
      <c r="G203" s="10"/>
      <c r="H203" s="10"/>
      <c r="I203" s="10"/>
      <c r="J203" s="10"/>
      <c r="K203" s="10"/>
      <c r="L203" s="10"/>
    </row>
    <row r="204" spans="1:12" x14ac:dyDescent="0.35">
      <c r="A204" s="10"/>
      <c r="B204" s="12"/>
      <c r="C204" s="10"/>
      <c r="F204" s="10"/>
      <c r="G204" s="10"/>
      <c r="H204" s="10"/>
      <c r="I204" s="10"/>
      <c r="J204" s="10"/>
      <c r="K204" s="10"/>
      <c r="L204" s="10"/>
    </row>
    <row r="205" spans="1:12" x14ac:dyDescent="0.35">
      <c r="A205" s="10"/>
      <c r="B205" s="12"/>
      <c r="C205" s="10"/>
      <c r="F205" s="10"/>
      <c r="G205" s="10"/>
      <c r="H205" s="10"/>
      <c r="I205" s="10"/>
      <c r="J205" s="10"/>
      <c r="K205" s="10"/>
      <c r="L205" s="10"/>
    </row>
    <row r="206" spans="1:12" x14ac:dyDescent="0.35">
      <c r="A206" s="10"/>
      <c r="B206" s="12"/>
      <c r="C206" s="10"/>
      <c r="F206" s="10"/>
      <c r="G206" s="10"/>
      <c r="H206" s="10"/>
      <c r="I206" s="10"/>
      <c r="J206" s="10"/>
      <c r="K206" s="10"/>
      <c r="L206" s="10"/>
    </row>
    <row r="207" spans="1:12" x14ac:dyDescent="0.35">
      <c r="A207" s="10"/>
      <c r="B207" s="12"/>
      <c r="C207" s="10"/>
      <c r="F207" s="10"/>
      <c r="G207" s="10"/>
      <c r="H207" s="10"/>
      <c r="I207" s="10"/>
      <c r="J207" s="10"/>
      <c r="K207" s="10"/>
      <c r="L207" s="10"/>
    </row>
    <row r="208" spans="1:12" x14ac:dyDescent="0.35">
      <c r="A208" s="10"/>
      <c r="B208" s="12"/>
      <c r="C208" s="10"/>
      <c r="F208" s="10"/>
      <c r="G208" s="10"/>
      <c r="H208" s="10"/>
      <c r="I208" s="10"/>
      <c r="J208" s="10"/>
      <c r="K208" s="10"/>
      <c r="L208" s="10"/>
    </row>
    <row r="209" spans="1:12" x14ac:dyDescent="0.35">
      <c r="A209" s="10"/>
      <c r="B209" s="12"/>
      <c r="C209" s="10"/>
      <c r="F209" s="10"/>
      <c r="G209" s="10"/>
      <c r="H209" s="10"/>
      <c r="I209" s="10"/>
      <c r="J209" s="10"/>
      <c r="K209" s="10"/>
      <c r="L209" s="10"/>
    </row>
    <row r="210" spans="1:12" x14ac:dyDescent="0.35">
      <c r="A210" s="10"/>
      <c r="B210" s="12"/>
      <c r="C210" s="10"/>
      <c r="F210" s="10"/>
      <c r="G210" s="10"/>
      <c r="H210" s="10"/>
      <c r="I210" s="10"/>
      <c r="J210" s="10"/>
      <c r="K210" s="10"/>
      <c r="L210" s="10"/>
    </row>
    <row r="211" spans="1:12" x14ac:dyDescent="0.35">
      <c r="A211" s="10"/>
      <c r="B211" s="12"/>
      <c r="C211" s="10"/>
      <c r="F211" s="10"/>
      <c r="G211" s="10"/>
      <c r="H211" s="10"/>
      <c r="I211" s="10"/>
      <c r="J211" s="10"/>
      <c r="K211" s="10"/>
      <c r="L211" s="10"/>
    </row>
    <row r="212" spans="1:12" x14ac:dyDescent="0.35">
      <c r="A212" s="10"/>
      <c r="B212" s="12"/>
      <c r="C212" s="10"/>
      <c r="F212" s="10"/>
      <c r="G212" s="10"/>
      <c r="H212" s="10"/>
      <c r="I212" s="10"/>
      <c r="J212" s="10"/>
      <c r="K212" s="10"/>
      <c r="L212" s="10"/>
    </row>
    <row r="213" spans="1:12" x14ac:dyDescent="0.35">
      <c r="A213" s="10"/>
      <c r="B213" s="12"/>
      <c r="C213" s="10"/>
      <c r="F213" s="10"/>
      <c r="G213" s="10"/>
      <c r="H213" s="10"/>
      <c r="I213" s="10"/>
      <c r="J213" s="10"/>
      <c r="K213" s="10"/>
      <c r="L213" s="10"/>
    </row>
    <row r="214" spans="1:12" x14ac:dyDescent="0.35">
      <c r="A214" s="10"/>
      <c r="B214" s="12"/>
      <c r="C214" s="10"/>
      <c r="F214" s="10"/>
      <c r="G214" s="10"/>
      <c r="H214" s="10"/>
      <c r="I214" s="10"/>
      <c r="J214" s="10"/>
      <c r="K214" s="10"/>
      <c r="L214" s="10"/>
    </row>
    <row r="215" spans="1:12" x14ac:dyDescent="0.35">
      <c r="A215" s="10"/>
      <c r="B215" s="12"/>
      <c r="C215" s="10"/>
      <c r="F215" s="10"/>
      <c r="G215" s="10"/>
      <c r="H215" s="10"/>
      <c r="I215" s="10"/>
      <c r="J215" s="10"/>
      <c r="K215" s="10"/>
      <c r="L215" s="10"/>
    </row>
    <row r="216" spans="1:12" x14ac:dyDescent="0.35">
      <c r="A216" s="10"/>
      <c r="B216" s="12"/>
      <c r="C216" s="10"/>
      <c r="F216" s="10"/>
      <c r="G216" s="10"/>
      <c r="H216" s="10"/>
      <c r="I216" s="10"/>
      <c r="J216" s="10"/>
      <c r="K216" s="10"/>
      <c r="L216" s="10"/>
    </row>
    <row r="217" spans="1:12" x14ac:dyDescent="0.35">
      <c r="A217" s="10"/>
      <c r="B217" s="12"/>
      <c r="C217" s="10"/>
      <c r="F217" s="10"/>
      <c r="G217" s="10"/>
      <c r="H217" s="10"/>
      <c r="I217" s="10"/>
      <c r="J217" s="10"/>
      <c r="K217" s="10"/>
      <c r="L217" s="10"/>
    </row>
    <row r="218" spans="1:12" x14ac:dyDescent="0.35">
      <c r="A218" s="10"/>
      <c r="B218" s="12"/>
      <c r="C218" s="10"/>
      <c r="F218" s="10"/>
      <c r="G218" s="10"/>
      <c r="H218" s="10"/>
      <c r="I218" s="10"/>
      <c r="J218" s="10"/>
      <c r="K218" s="10"/>
      <c r="L218" s="10"/>
    </row>
    <row r="219" spans="1:12" x14ac:dyDescent="0.35">
      <c r="A219" s="10"/>
      <c r="B219" s="12"/>
      <c r="C219" s="10"/>
      <c r="F219" s="10"/>
      <c r="G219" s="10"/>
      <c r="H219" s="10"/>
      <c r="I219" s="10"/>
      <c r="J219" s="10"/>
      <c r="K219" s="10"/>
      <c r="L219" s="10"/>
    </row>
    <row r="220" spans="1:12" x14ac:dyDescent="0.35">
      <c r="A220" s="10"/>
      <c r="B220" s="12"/>
      <c r="C220" s="10"/>
      <c r="F220" s="10"/>
      <c r="G220" s="10"/>
      <c r="H220" s="10"/>
      <c r="I220" s="10"/>
      <c r="J220" s="10"/>
      <c r="K220" s="10"/>
      <c r="L220" s="10"/>
    </row>
    <row r="221" spans="1:12" x14ac:dyDescent="0.35">
      <c r="A221" s="10"/>
      <c r="B221" s="12"/>
      <c r="C221" s="10"/>
      <c r="F221" s="10"/>
      <c r="G221" s="10"/>
      <c r="H221" s="10"/>
      <c r="I221" s="10"/>
      <c r="J221" s="10"/>
      <c r="K221" s="10"/>
      <c r="L221" s="10"/>
    </row>
    <row r="222" spans="1:12" x14ac:dyDescent="0.35">
      <c r="A222" s="10"/>
      <c r="B222" s="12"/>
      <c r="C222" s="10"/>
      <c r="F222" s="10"/>
      <c r="G222" s="10"/>
      <c r="H222" s="10"/>
      <c r="I222" s="10"/>
      <c r="J222" s="10"/>
      <c r="K222" s="10"/>
      <c r="L222" s="10"/>
    </row>
    <row r="223" spans="1:12" x14ac:dyDescent="0.35">
      <c r="A223" s="10"/>
      <c r="B223" s="12"/>
      <c r="C223" s="10"/>
      <c r="F223" s="10"/>
      <c r="G223" s="10"/>
      <c r="H223" s="10"/>
      <c r="I223" s="10"/>
      <c r="J223" s="10"/>
      <c r="K223" s="10"/>
      <c r="L223" s="10"/>
    </row>
    <row r="224" spans="1:12" x14ac:dyDescent="0.35">
      <c r="A224" s="10"/>
      <c r="B224" s="12"/>
      <c r="C224" s="10"/>
      <c r="F224" s="10"/>
      <c r="G224" s="10"/>
      <c r="H224" s="10"/>
      <c r="I224" s="10"/>
      <c r="J224" s="10"/>
      <c r="K224" s="10"/>
      <c r="L224" s="10"/>
    </row>
    <row r="225" spans="1:12" x14ac:dyDescent="0.35">
      <c r="A225" s="10"/>
      <c r="B225" s="12"/>
      <c r="C225" s="10"/>
      <c r="F225" s="10"/>
      <c r="G225" s="10"/>
      <c r="H225" s="10"/>
      <c r="I225" s="10"/>
      <c r="J225" s="10"/>
      <c r="K225" s="10"/>
      <c r="L225" s="10"/>
    </row>
    <row r="226" spans="1:12" x14ac:dyDescent="0.35">
      <c r="A226" s="10"/>
      <c r="B226" s="12"/>
      <c r="C226" s="10"/>
      <c r="F226" s="10"/>
      <c r="G226" s="10"/>
      <c r="H226" s="10"/>
      <c r="I226" s="10"/>
      <c r="J226" s="10"/>
      <c r="K226" s="10"/>
      <c r="L226" s="10"/>
    </row>
    <row r="227" spans="1:12" x14ac:dyDescent="0.35">
      <c r="A227" s="10"/>
      <c r="B227" s="12"/>
      <c r="C227" s="10"/>
      <c r="F227" s="10"/>
      <c r="G227" s="10"/>
      <c r="H227" s="10"/>
      <c r="I227" s="10"/>
      <c r="J227" s="10"/>
      <c r="K227" s="10"/>
      <c r="L227" s="10"/>
    </row>
    <row r="228" spans="1:12" x14ac:dyDescent="0.35">
      <c r="A228" s="10"/>
      <c r="B228" s="12"/>
      <c r="C228" s="10"/>
      <c r="F228" s="10"/>
      <c r="G228" s="10"/>
      <c r="H228" s="10"/>
      <c r="I228" s="10"/>
      <c r="J228" s="10"/>
      <c r="K228" s="10"/>
      <c r="L228" s="10"/>
    </row>
    <row r="229" spans="1:12" x14ac:dyDescent="0.35">
      <c r="A229" s="10"/>
      <c r="B229" s="12"/>
      <c r="C229" s="10"/>
      <c r="F229" s="10"/>
      <c r="G229" s="10"/>
      <c r="H229" s="10"/>
      <c r="I229" s="10"/>
      <c r="J229" s="10"/>
      <c r="K229" s="10"/>
      <c r="L229" s="10"/>
    </row>
    <row r="230" spans="1:12" x14ac:dyDescent="0.35">
      <c r="A230" s="10"/>
      <c r="B230" s="12"/>
      <c r="C230" s="10"/>
      <c r="F230" s="10"/>
      <c r="G230" s="10"/>
      <c r="H230" s="10"/>
      <c r="I230" s="10"/>
      <c r="J230" s="10"/>
      <c r="K230" s="10"/>
      <c r="L230" s="10"/>
    </row>
    <row r="231" spans="1:12" x14ac:dyDescent="0.35">
      <c r="A231" s="10"/>
      <c r="B231" s="12"/>
      <c r="C231" s="10"/>
      <c r="F231" s="10"/>
      <c r="G231" s="10"/>
      <c r="H231" s="10"/>
      <c r="I231" s="10"/>
      <c r="J231" s="10"/>
      <c r="K231" s="10"/>
      <c r="L231" s="10"/>
    </row>
    <row r="232" spans="1:12" x14ac:dyDescent="0.35">
      <c r="A232" s="10"/>
      <c r="B232" s="12"/>
      <c r="C232" s="10"/>
      <c r="F232" s="10"/>
      <c r="G232" s="10"/>
      <c r="H232" s="10"/>
      <c r="I232" s="10"/>
      <c r="J232" s="10"/>
      <c r="K232" s="10"/>
      <c r="L232" s="10"/>
    </row>
    <row r="233" spans="1:12" x14ac:dyDescent="0.35">
      <c r="A233" s="10"/>
      <c r="B233" s="12"/>
      <c r="C233" s="10"/>
      <c r="F233" s="10"/>
      <c r="G233" s="10"/>
      <c r="H233" s="10"/>
      <c r="I233" s="10"/>
      <c r="J233" s="10"/>
      <c r="K233" s="10"/>
      <c r="L233" s="10"/>
    </row>
    <row r="234" spans="1:12" x14ac:dyDescent="0.35">
      <c r="A234" s="10"/>
      <c r="B234" s="12"/>
      <c r="C234" s="10"/>
      <c r="F234" s="10"/>
      <c r="G234" s="10"/>
      <c r="H234" s="10"/>
      <c r="I234" s="10"/>
      <c r="J234" s="10"/>
      <c r="K234" s="10"/>
      <c r="L234" s="10"/>
    </row>
    <row r="235" spans="1:12" x14ac:dyDescent="0.35">
      <c r="A235" s="10"/>
      <c r="B235" s="12"/>
      <c r="C235" s="10"/>
      <c r="F235" s="10"/>
      <c r="G235" s="10"/>
      <c r="H235" s="10"/>
      <c r="I235" s="10"/>
      <c r="J235" s="10"/>
      <c r="K235" s="10"/>
      <c r="L235" s="10"/>
    </row>
    <row r="236" spans="1:12" x14ac:dyDescent="0.35">
      <c r="A236" s="10"/>
      <c r="B236" s="12"/>
      <c r="C236" s="10"/>
      <c r="F236" s="10"/>
      <c r="G236" s="10"/>
      <c r="H236" s="10"/>
      <c r="I236" s="10"/>
      <c r="J236" s="10"/>
      <c r="K236" s="10"/>
      <c r="L236" s="10"/>
    </row>
    <row r="237" spans="1:12" x14ac:dyDescent="0.35">
      <c r="A237" s="10"/>
      <c r="B237" s="12"/>
      <c r="C237" s="10"/>
      <c r="F237" s="10"/>
      <c r="G237" s="10"/>
      <c r="H237" s="10"/>
      <c r="I237" s="10"/>
      <c r="J237" s="10"/>
      <c r="K237" s="10"/>
      <c r="L237" s="10"/>
    </row>
    <row r="238" spans="1:12" x14ac:dyDescent="0.35">
      <c r="A238" s="10"/>
      <c r="B238" s="12"/>
      <c r="C238" s="10"/>
      <c r="F238" s="10"/>
      <c r="G238" s="10"/>
      <c r="H238" s="10"/>
      <c r="I238" s="10"/>
      <c r="J238" s="10"/>
      <c r="K238" s="10"/>
      <c r="L238" s="10"/>
    </row>
    <row r="239" spans="1:12" x14ac:dyDescent="0.35">
      <c r="A239" s="10"/>
      <c r="B239" s="12"/>
      <c r="C239" s="10"/>
      <c r="F239" s="10"/>
      <c r="G239" s="10"/>
      <c r="H239" s="10"/>
      <c r="I239" s="10"/>
      <c r="J239" s="10"/>
      <c r="K239" s="10"/>
      <c r="L239" s="10"/>
    </row>
    <row r="240" spans="1:12" x14ac:dyDescent="0.35">
      <c r="A240" s="10"/>
      <c r="B240" s="12"/>
      <c r="C240" s="10"/>
      <c r="F240" s="10"/>
      <c r="G240" s="10"/>
      <c r="H240" s="10"/>
      <c r="I240" s="10"/>
      <c r="J240" s="10"/>
      <c r="K240" s="10"/>
      <c r="L240" s="10"/>
    </row>
    <row r="241" spans="1:12" x14ac:dyDescent="0.35">
      <c r="A241" s="10"/>
      <c r="B241" s="12"/>
      <c r="C241" s="10"/>
      <c r="F241" s="10"/>
      <c r="G241" s="10"/>
      <c r="H241" s="10"/>
      <c r="I241" s="10"/>
      <c r="J241" s="10"/>
      <c r="K241" s="10"/>
      <c r="L241" s="10"/>
    </row>
    <row r="242" spans="1:12" x14ac:dyDescent="0.35">
      <c r="A242" s="10"/>
      <c r="B242" s="12"/>
      <c r="C242" s="10"/>
      <c r="F242" s="10"/>
      <c r="G242" s="10"/>
      <c r="H242" s="10"/>
      <c r="I242" s="10"/>
      <c r="J242" s="10"/>
      <c r="K242" s="10"/>
      <c r="L242" s="10"/>
    </row>
    <row r="243" spans="1:12" x14ac:dyDescent="0.35">
      <c r="A243" s="10"/>
      <c r="B243" s="12"/>
      <c r="C243" s="10"/>
      <c r="F243" s="10"/>
      <c r="G243" s="10"/>
      <c r="H243" s="10"/>
      <c r="I243" s="10"/>
      <c r="J243" s="10"/>
      <c r="K243" s="10"/>
      <c r="L243" s="10"/>
    </row>
    <row r="244" spans="1:12" x14ac:dyDescent="0.35">
      <c r="A244" s="10"/>
      <c r="B244" s="12"/>
      <c r="C244" s="10"/>
      <c r="F244" s="10"/>
      <c r="G244" s="10"/>
      <c r="H244" s="10"/>
      <c r="I244" s="10"/>
      <c r="J244" s="10"/>
      <c r="K244" s="10"/>
      <c r="L244" s="10"/>
    </row>
    <row r="245" spans="1:12" x14ac:dyDescent="0.35">
      <c r="A245" s="10"/>
      <c r="B245" s="12"/>
      <c r="C245" s="10"/>
      <c r="F245" s="10"/>
      <c r="G245" s="10"/>
      <c r="H245" s="10"/>
      <c r="I245" s="10"/>
      <c r="J245" s="10"/>
      <c r="K245" s="10"/>
      <c r="L245" s="10"/>
    </row>
    <row r="246" spans="1:12" x14ac:dyDescent="0.35">
      <c r="A246" s="10"/>
      <c r="B246" s="12"/>
      <c r="C246" s="10"/>
      <c r="F246" s="10"/>
      <c r="G246" s="10"/>
      <c r="H246" s="10"/>
      <c r="I246" s="10"/>
      <c r="J246" s="10"/>
      <c r="K246" s="10"/>
      <c r="L246" s="10"/>
    </row>
    <row r="247" spans="1:12" x14ac:dyDescent="0.35">
      <c r="A247" s="10"/>
      <c r="B247" s="12"/>
      <c r="C247" s="10"/>
      <c r="F247" s="10"/>
      <c r="G247" s="10"/>
      <c r="H247" s="10"/>
      <c r="I247" s="10"/>
      <c r="J247" s="10"/>
      <c r="K247" s="10"/>
      <c r="L247" s="10"/>
    </row>
    <row r="248" spans="1:12" x14ac:dyDescent="0.35">
      <c r="A248" s="10"/>
      <c r="B248" s="12"/>
      <c r="C248" s="10"/>
      <c r="F248" s="10"/>
      <c r="G248" s="10"/>
      <c r="H248" s="10"/>
      <c r="I248" s="10"/>
      <c r="J248" s="10"/>
      <c r="K248" s="10"/>
      <c r="L248" s="10"/>
    </row>
    <row r="249" spans="1:12" x14ac:dyDescent="0.35">
      <c r="A249" s="10"/>
      <c r="B249" s="12"/>
      <c r="C249" s="10"/>
      <c r="F249" s="10"/>
      <c r="G249" s="10"/>
      <c r="H249" s="10"/>
      <c r="I249" s="10"/>
      <c r="J249" s="10"/>
      <c r="K249" s="10"/>
      <c r="L249" s="10"/>
    </row>
    <row r="250" spans="1:12" x14ac:dyDescent="0.35">
      <c r="A250" s="10"/>
      <c r="B250" s="12"/>
      <c r="C250" s="10"/>
      <c r="F250" s="10"/>
      <c r="G250" s="10"/>
      <c r="H250" s="10"/>
      <c r="I250" s="10"/>
      <c r="J250" s="10"/>
      <c r="K250" s="10"/>
      <c r="L250" s="10"/>
    </row>
    <row r="251" spans="1:12" x14ac:dyDescent="0.35">
      <c r="A251" s="10"/>
      <c r="B251" s="12"/>
      <c r="C251" s="10"/>
      <c r="F251" s="10"/>
      <c r="G251" s="10"/>
      <c r="H251" s="10"/>
      <c r="I251" s="10"/>
      <c r="J251" s="10"/>
      <c r="K251" s="10"/>
      <c r="L251" s="10"/>
    </row>
    <row r="252" spans="1:12" x14ac:dyDescent="0.35">
      <c r="A252" s="10"/>
      <c r="B252" s="12"/>
      <c r="C252" s="10"/>
      <c r="F252" s="10"/>
      <c r="G252" s="10"/>
      <c r="H252" s="10"/>
      <c r="I252" s="10"/>
      <c r="J252" s="10"/>
      <c r="K252" s="10"/>
      <c r="L252" s="10"/>
    </row>
    <row r="253" spans="1:12" x14ac:dyDescent="0.35">
      <c r="A253" s="10"/>
      <c r="B253" s="12"/>
      <c r="C253" s="10"/>
      <c r="F253" s="10"/>
      <c r="G253" s="10"/>
      <c r="H253" s="10"/>
      <c r="I253" s="10"/>
      <c r="J253" s="10"/>
      <c r="K253" s="10"/>
      <c r="L253" s="10"/>
    </row>
    <row r="254" spans="1:12" x14ac:dyDescent="0.35">
      <c r="A254" s="10"/>
      <c r="B254" s="12"/>
      <c r="C254" s="10"/>
      <c r="F254" s="10"/>
      <c r="G254" s="10"/>
      <c r="H254" s="10"/>
      <c r="I254" s="10"/>
      <c r="J254" s="10"/>
      <c r="K254" s="10"/>
      <c r="L254" s="10"/>
    </row>
    <row r="255" spans="1:12" x14ac:dyDescent="0.35">
      <c r="A255" s="10"/>
      <c r="B255" s="12"/>
      <c r="C255" s="10"/>
      <c r="F255" s="10"/>
      <c r="G255" s="10"/>
      <c r="H255" s="10"/>
      <c r="I255" s="10"/>
      <c r="J255" s="10"/>
      <c r="K255" s="10"/>
      <c r="L255" s="10"/>
    </row>
    <row r="256" spans="1:12" x14ac:dyDescent="0.35">
      <c r="A256" s="10"/>
      <c r="B256" s="12"/>
      <c r="C256" s="10"/>
      <c r="F256" s="10"/>
      <c r="G256" s="10"/>
      <c r="H256" s="10"/>
      <c r="I256" s="10"/>
      <c r="J256" s="10"/>
      <c r="K256" s="10"/>
      <c r="L256" s="10"/>
    </row>
    <row r="257" spans="1:12" x14ac:dyDescent="0.35">
      <c r="A257" s="10"/>
      <c r="B257" s="12"/>
      <c r="C257" s="10"/>
      <c r="F257" s="10"/>
      <c r="G257" s="10"/>
      <c r="H257" s="10"/>
      <c r="I257" s="10"/>
      <c r="J257" s="10"/>
      <c r="K257" s="10"/>
      <c r="L257" s="10"/>
    </row>
    <row r="258" spans="1:12" x14ac:dyDescent="0.35">
      <c r="A258" s="10"/>
      <c r="B258" s="12"/>
      <c r="C258" s="10"/>
      <c r="F258" s="10"/>
      <c r="G258" s="10"/>
      <c r="H258" s="10"/>
      <c r="I258" s="10"/>
      <c r="J258" s="10"/>
      <c r="K258" s="10"/>
      <c r="L258" s="10"/>
    </row>
    <row r="259" spans="1:12" x14ac:dyDescent="0.35">
      <c r="A259" s="10"/>
      <c r="B259" s="12"/>
      <c r="C259" s="10"/>
      <c r="F259" s="10"/>
      <c r="G259" s="10"/>
      <c r="H259" s="10"/>
      <c r="I259" s="10"/>
      <c r="J259" s="10"/>
      <c r="K259" s="10"/>
      <c r="L259" s="10"/>
    </row>
    <row r="260" spans="1:12" x14ac:dyDescent="0.35">
      <c r="A260" s="10"/>
      <c r="B260" s="12"/>
      <c r="C260" s="10"/>
      <c r="F260" s="10"/>
      <c r="G260" s="10"/>
      <c r="H260" s="10"/>
      <c r="I260" s="10"/>
      <c r="J260" s="10"/>
      <c r="K260" s="10"/>
      <c r="L260" s="10"/>
    </row>
    <row r="261" spans="1:12" x14ac:dyDescent="0.35">
      <c r="A261" s="10"/>
      <c r="B261" s="12"/>
      <c r="C261" s="10"/>
      <c r="F261" s="10"/>
      <c r="G261" s="10"/>
      <c r="H261" s="10"/>
      <c r="I261" s="10"/>
      <c r="J261" s="10"/>
      <c r="K261" s="10"/>
      <c r="L261" s="10"/>
    </row>
    <row r="262" spans="1:12" x14ac:dyDescent="0.35">
      <c r="A262" s="10"/>
      <c r="B262" s="12"/>
      <c r="C262" s="10"/>
      <c r="F262" s="10"/>
      <c r="G262" s="10"/>
      <c r="H262" s="10"/>
      <c r="I262" s="10"/>
      <c r="J262" s="10"/>
      <c r="K262" s="10"/>
      <c r="L262" s="10"/>
    </row>
    <row r="263" spans="1:12" x14ac:dyDescent="0.35">
      <c r="A263" s="10"/>
      <c r="B263" s="12"/>
      <c r="C263" s="10"/>
      <c r="F263" s="10"/>
      <c r="G263" s="10"/>
      <c r="H263" s="10"/>
      <c r="I263" s="10"/>
      <c r="J263" s="10"/>
      <c r="K263" s="10"/>
      <c r="L263" s="10"/>
    </row>
    <row r="264" spans="1:12" x14ac:dyDescent="0.35">
      <c r="A264" s="10"/>
      <c r="B264" s="12"/>
      <c r="C264" s="10"/>
      <c r="F264" s="10"/>
      <c r="G264" s="10"/>
      <c r="H264" s="10"/>
      <c r="I264" s="10"/>
      <c r="J264" s="10"/>
      <c r="K264" s="10"/>
      <c r="L264" s="10"/>
    </row>
    <row r="265" spans="1:12" x14ac:dyDescent="0.35">
      <c r="A265" s="10"/>
      <c r="B265" s="12"/>
      <c r="C265" s="10"/>
      <c r="F265" s="10"/>
      <c r="G265" s="10"/>
      <c r="H265" s="10"/>
      <c r="I265" s="10"/>
      <c r="J265" s="10"/>
      <c r="K265" s="10"/>
      <c r="L265" s="10"/>
    </row>
    <row r="266" spans="1:12" x14ac:dyDescent="0.35">
      <c r="A266" s="10"/>
      <c r="B266" s="12"/>
      <c r="C266" s="10"/>
      <c r="F266" s="10"/>
      <c r="G266" s="10"/>
      <c r="H266" s="10"/>
      <c r="I266" s="10"/>
      <c r="J266" s="10"/>
      <c r="K266" s="10"/>
      <c r="L266" s="10"/>
    </row>
    <row r="267" spans="1:12" x14ac:dyDescent="0.35">
      <c r="A267" s="10"/>
      <c r="B267" s="12"/>
      <c r="C267" s="10"/>
      <c r="F267" s="10"/>
      <c r="G267" s="10"/>
      <c r="H267" s="10"/>
      <c r="I267" s="10"/>
      <c r="J267" s="10"/>
      <c r="K267" s="10"/>
      <c r="L267" s="10"/>
    </row>
    <row r="268" spans="1:12" x14ac:dyDescent="0.35">
      <c r="A268" s="10"/>
      <c r="B268" s="12"/>
      <c r="C268" s="10"/>
      <c r="F268" s="10"/>
      <c r="G268" s="10"/>
      <c r="H268" s="10"/>
      <c r="I268" s="10"/>
      <c r="J268" s="10"/>
      <c r="K268" s="10"/>
      <c r="L268" s="10"/>
    </row>
    <row r="269" spans="1:12" x14ac:dyDescent="0.35">
      <c r="A269" s="10"/>
      <c r="B269" s="12"/>
      <c r="C269" s="10"/>
      <c r="F269" s="10"/>
      <c r="G269" s="10"/>
      <c r="H269" s="10"/>
      <c r="I269" s="10"/>
      <c r="J269" s="10"/>
      <c r="K269" s="10"/>
      <c r="L269" s="10"/>
    </row>
    <row r="270" spans="1:12" x14ac:dyDescent="0.35">
      <c r="A270" s="10"/>
      <c r="B270" s="12"/>
      <c r="C270" s="10"/>
      <c r="F270" s="10"/>
      <c r="G270" s="10"/>
      <c r="H270" s="10"/>
      <c r="I270" s="10"/>
      <c r="J270" s="10"/>
      <c r="K270" s="10"/>
      <c r="L270" s="10"/>
    </row>
    <row r="271" spans="1:12" x14ac:dyDescent="0.35">
      <c r="A271" s="10"/>
      <c r="B271" s="12"/>
      <c r="C271" s="10"/>
      <c r="F271" s="10"/>
      <c r="G271" s="10"/>
      <c r="H271" s="10"/>
      <c r="I271" s="10"/>
      <c r="J271" s="10"/>
      <c r="K271" s="10"/>
      <c r="L271" s="10"/>
    </row>
    <row r="272" spans="1:12" x14ac:dyDescent="0.35">
      <c r="A272" s="10"/>
      <c r="B272" s="12"/>
      <c r="C272" s="10"/>
      <c r="F272" s="10"/>
      <c r="G272" s="10"/>
      <c r="H272" s="10"/>
      <c r="I272" s="10"/>
      <c r="J272" s="10"/>
      <c r="K272" s="10"/>
      <c r="L272" s="10"/>
    </row>
    <row r="273" spans="1:12" x14ac:dyDescent="0.35">
      <c r="A273" s="10"/>
      <c r="B273" s="12"/>
      <c r="C273" s="10"/>
      <c r="F273" s="10"/>
      <c r="G273" s="10"/>
      <c r="H273" s="10"/>
      <c r="I273" s="10"/>
      <c r="J273" s="10"/>
      <c r="K273" s="10"/>
      <c r="L273" s="10"/>
    </row>
    <row r="274" spans="1:12" x14ac:dyDescent="0.35">
      <c r="A274" s="10"/>
      <c r="B274" s="12"/>
      <c r="C274" s="10"/>
      <c r="F274" s="10"/>
      <c r="G274" s="10"/>
      <c r="H274" s="10"/>
      <c r="I274" s="10"/>
      <c r="J274" s="10"/>
      <c r="K274" s="10"/>
      <c r="L274" s="10"/>
    </row>
    <row r="275" spans="1:12" x14ac:dyDescent="0.35">
      <c r="A275" s="10"/>
      <c r="B275" s="12"/>
      <c r="C275" s="10"/>
      <c r="F275" s="10"/>
      <c r="G275" s="10"/>
      <c r="H275" s="10"/>
      <c r="I275" s="10"/>
      <c r="J275" s="10"/>
      <c r="K275" s="10"/>
      <c r="L275" s="10"/>
    </row>
    <row r="276" spans="1:12" x14ac:dyDescent="0.35">
      <c r="A276" s="10"/>
      <c r="B276" s="12"/>
      <c r="C276" s="10"/>
      <c r="F276" s="10"/>
      <c r="G276" s="10"/>
      <c r="H276" s="10"/>
      <c r="I276" s="10"/>
      <c r="J276" s="10"/>
      <c r="K276" s="10"/>
      <c r="L276" s="10"/>
    </row>
    <row r="277" spans="1:12" x14ac:dyDescent="0.35">
      <c r="A277" s="10"/>
      <c r="B277" s="12"/>
      <c r="C277" s="10"/>
      <c r="F277" s="10"/>
      <c r="G277" s="10"/>
      <c r="H277" s="10"/>
      <c r="I277" s="10"/>
      <c r="J277" s="10"/>
      <c r="K277" s="10"/>
      <c r="L277" s="10"/>
    </row>
    <row r="278" spans="1:12" x14ac:dyDescent="0.35">
      <c r="A278" s="10"/>
      <c r="B278" s="12"/>
      <c r="C278" s="10"/>
      <c r="F278" s="10"/>
      <c r="G278" s="10"/>
      <c r="H278" s="10"/>
      <c r="I278" s="10"/>
      <c r="J278" s="10"/>
      <c r="K278" s="10"/>
      <c r="L278" s="10"/>
    </row>
    <row r="279" spans="1:12" x14ac:dyDescent="0.35">
      <c r="A279" s="10"/>
      <c r="B279" s="12"/>
      <c r="C279" s="10"/>
      <c r="F279" s="10"/>
      <c r="G279" s="10"/>
      <c r="H279" s="10"/>
      <c r="I279" s="10"/>
      <c r="J279" s="10"/>
      <c r="K279" s="10"/>
      <c r="L279" s="10"/>
    </row>
    <row r="280" spans="1:12" x14ac:dyDescent="0.35">
      <c r="A280" s="10"/>
      <c r="B280" s="12"/>
      <c r="C280" s="10"/>
      <c r="F280" s="10"/>
      <c r="G280" s="10"/>
      <c r="H280" s="10"/>
      <c r="I280" s="10"/>
      <c r="J280" s="10"/>
      <c r="K280" s="10"/>
      <c r="L280" s="10"/>
    </row>
    <row r="281" spans="1:12" x14ac:dyDescent="0.35">
      <c r="A281" s="10"/>
      <c r="B281" s="12"/>
      <c r="C281" s="10"/>
      <c r="F281" s="10"/>
      <c r="G281" s="10"/>
      <c r="H281" s="10"/>
      <c r="I281" s="10"/>
      <c r="J281" s="10"/>
      <c r="K281" s="10"/>
      <c r="L281" s="10"/>
    </row>
    <row r="282" spans="1:12" x14ac:dyDescent="0.35">
      <c r="A282" s="10"/>
      <c r="B282" s="12"/>
      <c r="C282" s="10"/>
      <c r="F282" s="10"/>
      <c r="G282" s="10"/>
      <c r="H282" s="10"/>
      <c r="I282" s="10"/>
      <c r="J282" s="10"/>
      <c r="K282" s="10"/>
      <c r="L282" s="10"/>
    </row>
    <row r="283" spans="1:12" x14ac:dyDescent="0.35">
      <c r="A283" s="10"/>
      <c r="B283" s="12"/>
      <c r="C283" s="10"/>
      <c r="F283" s="10"/>
      <c r="G283" s="10"/>
      <c r="H283" s="10"/>
      <c r="I283" s="10"/>
      <c r="J283" s="10"/>
      <c r="K283" s="10"/>
      <c r="L283" s="10"/>
    </row>
    <row r="284" spans="1:12" x14ac:dyDescent="0.35">
      <c r="A284" s="10"/>
      <c r="B284" s="12"/>
      <c r="C284" s="10"/>
      <c r="F284" s="10"/>
      <c r="G284" s="10"/>
      <c r="H284" s="10"/>
      <c r="I284" s="10"/>
      <c r="J284" s="10"/>
      <c r="K284" s="10"/>
      <c r="L284" s="10"/>
    </row>
    <row r="285" spans="1:12" x14ac:dyDescent="0.35">
      <c r="A285" s="10"/>
      <c r="B285" s="12"/>
      <c r="C285" s="10"/>
      <c r="F285" s="10"/>
      <c r="G285" s="10"/>
      <c r="H285" s="10"/>
      <c r="I285" s="10"/>
      <c r="J285" s="10"/>
      <c r="K285" s="10"/>
      <c r="L285" s="10"/>
    </row>
    <row r="286" spans="1:12" x14ac:dyDescent="0.35">
      <c r="A286" s="10"/>
      <c r="B286" s="12"/>
      <c r="C286" s="10"/>
      <c r="F286" s="10"/>
      <c r="G286" s="10"/>
      <c r="H286" s="10"/>
      <c r="I286" s="10"/>
      <c r="J286" s="10"/>
      <c r="K286" s="10"/>
      <c r="L286" s="10"/>
    </row>
    <row r="287" spans="1:12" x14ac:dyDescent="0.35">
      <c r="A287" s="10"/>
      <c r="B287" s="12"/>
      <c r="C287" s="10"/>
      <c r="F287" s="10"/>
      <c r="G287" s="10"/>
      <c r="H287" s="10"/>
      <c r="I287" s="10"/>
      <c r="J287" s="10"/>
      <c r="K287" s="10"/>
      <c r="L287" s="10"/>
    </row>
    <row r="288" spans="1:12" x14ac:dyDescent="0.35">
      <c r="A288" s="10"/>
      <c r="B288" s="12"/>
      <c r="C288" s="10"/>
      <c r="F288" s="10"/>
      <c r="G288" s="10"/>
      <c r="H288" s="10"/>
      <c r="I288" s="10"/>
      <c r="J288" s="10"/>
      <c r="K288" s="10"/>
      <c r="L288" s="10"/>
    </row>
    <row r="289" spans="1:12" x14ac:dyDescent="0.35">
      <c r="A289" s="10"/>
      <c r="B289" s="12"/>
      <c r="C289" s="10"/>
      <c r="F289" s="10"/>
      <c r="G289" s="10"/>
      <c r="H289" s="10"/>
      <c r="I289" s="10"/>
      <c r="J289" s="10"/>
      <c r="K289" s="10"/>
      <c r="L289" s="10"/>
    </row>
    <row r="290" spans="1:12" x14ac:dyDescent="0.35">
      <c r="A290" s="10"/>
      <c r="B290" s="12"/>
      <c r="C290" s="10"/>
      <c r="F290" s="10"/>
      <c r="G290" s="10"/>
      <c r="H290" s="10"/>
      <c r="I290" s="10"/>
      <c r="J290" s="10"/>
      <c r="K290" s="10"/>
      <c r="L290" s="10"/>
    </row>
    <row r="291" spans="1:12" x14ac:dyDescent="0.35">
      <c r="A291" s="10"/>
      <c r="B291" s="12"/>
      <c r="C291" s="10"/>
      <c r="F291" s="10"/>
      <c r="G291" s="10"/>
      <c r="H291" s="10"/>
      <c r="I291" s="10"/>
      <c r="J291" s="10"/>
      <c r="K291" s="10"/>
      <c r="L291" s="10"/>
    </row>
    <row r="292" spans="1:12" x14ac:dyDescent="0.35">
      <c r="A292" s="10"/>
      <c r="B292" s="12"/>
      <c r="C292" s="10"/>
      <c r="F292" s="10"/>
      <c r="G292" s="10"/>
      <c r="H292" s="10"/>
      <c r="I292" s="10"/>
      <c r="J292" s="10"/>
      <c r="K292" s="10"/>
      <c r="L292" s="10"/>
    </row>
    <row r="293" spans="1:12" x14ac:dyDescent="0.35">
      <c r="A293" s="10"/>
      <c r="B293" s="12"/>
      <c r="C293" s="10"/>
      <c r="F293" s="10"/>
      <c r="G293" s="10"/>
      <c r="H293" s="10"/>
      <c r="I293" s="10"/>
      <c r="J293" s="10"/>
      <c r="K293" s="10"/>
      <c r="L293" s="10"/>
    </row>
    <row r="294" spans="1:12" x14ac:dyDescent="0.35">
      <c r="A294" s="10"/>
      <c r="B294" s="12"/>
      <c r="C294" s="10"/>
      <c r="F294" s="10"/>
      <c r="G294" s="10"/>
      <c r="H294" s="10"/>
      <c r="I294" s="10"/>
      <c r="J294" s="10"/>
      <c r="K294" s="10"/>
      <c r="L294" s="10"/>
    </row>
    <row r="295" spans="1:12" x14ac:dyDescent="0.35">
      <c r="A295" s="10"/>
      <c r="B295" s="12"/>
      <c r="C295" s="10"/>
      <c r="F295" s="10"/>
      <c r="G295" s="10"/>
      <c r="H295" s="10"/>
      <c r="I295" s="10"/>
      <c r="J295" s="10"/>
      <c r="K295" s="10"/>
      <c r="L295" s="10"/>
    </row>
    <row r="296" spans="1:12" x14ac:dyDescent="0.35">
      <c r="A296" s="10"/>
      <c r="B296" s="12"/>
      <c r="C296" s="10"/>
      <c r="F296" s="10"/>
      <c r="G296" s="10"/>
      <c r="H296" s="10"/>
      <c r="I296" s="10"/>
      <c r="J296" s="10"/>
      <c r="K296" s="10"/>
      <c r="L296" s="10"/>
    </row>
    <row r="297" spans="1:12" x14ac:dyDescent="0.35">
      <c r="A297" s="10"/>
      <c r="B297" s="12"/>
      <c r="C297" s="10"/>
      <c r="F297" s="10"/>
      <c r="G297" s="10"/>
      <c r="H297" s="10"/>
      <c r="I297" s="10"/>
      <c r="J297" s="10"/>
      <c r="K297" s="10"/>
      <c r="L297" s="10"/>
    </row>
    <row r="298" spans="1:12" x14ac:dyDescent="0.35">
      <c r="A298" s="10"/>
      <c r="B298" s="12"/>
      <c r="C298" s="10"/>
      <c r="F298" s="10"/>
      <c r="G298" s="10"/>
      <c r="H298" s="10"/>
      <c r="I298" s="10"/>
      <c r="J298" s="10"/>
      <c r="K298" s="10"/>
      <c r="L298" s="10"/>
    </row>
    <row r="299" spans="1:12" x14ac:dyDescent="0.35">
      <c r="A299" s="10"/>
      <c r="B299" s="12"/>
      <c r="C299" s="10"/>
      <c r="F299" s="10"/>
      <c r="G299" s="10"/>
      <c r="H299" s="10"/>
      <c r="I299" s="10"/>
      <c r="J299" s="10"/>
      <c r="K299" s="10"/>
      <c r="L299" s="10"/>
    </row>
    <row r="300" spans="1:12" x14ac:dyDescent="0.35">
      <c r="A300" s="10"/>
      <c r="B300" s="12"/>
      <c r="C300" s="10"/>
      <c r="F300" s="10"/>
      <c r="G300" s="10"/>
      <c r="H300" s="10"/>
      <c r="I300" s="10"/>
      <c r="J300" s="10"/>
      <c r="K300" s="10"/>
      <c r="L300" s="10"/>
    </row>
    <row r="301" spans="1:12" x14ac:dyDescent="0.35">
      <c r="A301" s="10"/>
      <c r="B301" s="12"/>
      <c r="C301" s="10"/>
      <c r="F301" s="10"/>
      <c r="G301" s="10"/>
      <c r="H301" s="10"/>
      <c r="I301" s="10"/>
      <c r="J301" s="10"/>
      <c r="K301" s="10"/>
      <c r="L301" s="10"/>
    </row>
    <row r="302" spans="1:12" x14ac:dyDescent="0.35">
      <c r="A302" s="10"/>
      <c r="B302" s="12"/>
      <c r="C302" s="10"/>
      <c r="F302" s="10"/>
      <c r="G302" s="10"/>
      <c r="H302" s="10"/>
      <c r="I302" s="10"/>
      <c r="J302" s="10"/>
      <c r="K302" s="10"/>
      <c r="L302" s="10"/>
    </row>
    <row r="303" spans="1:12" x14ac:dyDescent="0.35">
      <c r="A303" s="10"/>
      <c r="B303" s="12"/>
      <c r="C303" s="10"/>
      <c r="F303" s="10"/>
      <c r="G303" s="10"/>
      <c r="H303" s="10"/>
      <c r="I303" s="10"/>
      <c r="J303" s="10"/>
      <c r="K303" s="10"/>
      <c r="L303" s="10"/>
    </row>
    <row r="304" spans="1:12" x14ac:dyDescent="0.35">
      <c r="A304" s="10"/>
      <c r="B304" s="12"/>
      <c r="C304" s="10"/>
      <c r="F304" s="10"/>
      <c r="G304" s="10"/>
      <c r="H304" s="10"/>
      <c r="I304" s="10"/>
      <c r="J304" s="10"/>
      <c r="K304" s="10"/>
      <c r="L304" s="10"/>
    </row>
    <row r="305" spans="1:12" x14ac:dyDescent="0.35">
      <c r="A305" s="10"/>
      <c r="B305" s="12"/>
      <c r="C305" s="10"/>
      <c r="F305" s="10"/>
      <c r="G305" s="10"/>
      <c r="H305" s="10"/>
      <c r="I305" s="10"/>
      <c r="J305" s="10"/>
      <c r="K305" s="10"/>
      <c r="L305" s="10"/>
    </row>
    <row r="306" spans="1:12" x14ac:dyDescent="0.35">
      <c r="A306" s="10"/>
      <c r="B306" s="12"/>
      <c r="C306" s="10"/>
      <c r="F306" s="10"/>
      <c r="G306" s="10"/>
      <c r="H306" s="10"/>
      <c r="I306" s="10"/>
      <c r="J306" s="10"/>
      <c r="K306" s="10"/>
      <c r="L306" s="10"/>
    </row>
    <row r="307" spans="1:12" x14ac:dyDescent="0.35">
      <c r="A307" s="10"/>
      <c r="B307" s="12"/>
      <c r="C307" s="10"/>
      <c r="F307" s="10"/>
      <c r="G307" s="10"/>
      <c r="H307" s="10"/>
      <c r="I307" s="10"/>
      <c r="J307" s="10"/>
      <c r="K307" s="10"/>
      <c r="L307" s="10"/>
    </row>
    <row r="308" spans="1:12" x14ac:dyDescent="0.35">
      <c r="A308" s="10"/>
      <c r="B308" s="12"/>
      <c r="C308" s="10"/>
      <c r="F308" s="10"/>
      <c r="G308" s="10"/>
      <c r="H308" s="10"/>
      <c r="I308" s="10"/>
      <c r="J308" s="10"/>
      <c r="K308" s="10"/>
      <c r="L308" s="10"/>
    </row>
    <row r="309" spans="1:12" x14ac:dyDescent="0.35">
      <c r="A309" s="10"/>
      <c r="B309" s="12"/>
      <c r="C309" s="10"/>
      <c r="F309" s="10"/>
      <c r="G309" s="10"/>
      <c r="H309" s="10"/>
      <c r="I309" s="10"/>
      <c r="J309" s="10"/>
      <c r="K309" s="10"/>
      <c r="L309" s="10"/>
    </row>
    <row r="310" spans="1:12" x14ac:dyDescent="0.35">
      <c r="A310" s="10"/>
      <c r="B310" s="12"/>
      <c r="C310" s="10"/>
      <c r="F310" s="10"/>
      <c r="G310" s="10"/>
      <c r="H310" s="10"/>
      <c r="I310" s="10"/>
      <c r="J310" s="10"/>
      <c r="K310" s="10"/>
      <c r="L310" s="10"/>
    </row>
    <row r="311" spans="1:12" x14ac:dyDescent="0.35">
      <c r="A311" s="10"/>
      <c r="B311" s="12"/>
      <c r="C311" s="10"/>
      <c r="F311" s="10"/>
      <c r="G311" s="10"/>
      <c r="H311" s="10"/>
      <c r="I311" s="10"/>
      <c r="J311" s="10"/>
      <c r="K311" s="10"/>
      <c r="L311" s="10"/>
    </row>
    <row r="312" spans="1:12" x14ac:dyDescent="0.35">
      <c r="A312" s="10"/>
      <c r="B312" s="12"/>
      <c r="C312" s="10"/>
      <c r="F312" s="10"/>
      <c r="G312" s="10"/>
      <c r="H312" s="10"/>
      <c r="I312" s="10"/>
      <c r="J312" s="10"/>
      <c r="K312" s="10"/>
      <c r="L312" s="10"/>
    </row>
    <row r="313" spans="1:12" x14ac:dyDescent="0.35">
      <c r="A313" s="10"/>
      <c r="B313" s="12"/>
      <c r="C313" s="10"/>
      <c r="F313" s="10"/>
      <c r="G313" s="10"/>
      <c r="H313" s="10"/>
      <c r="I313" s="10"/>
      <c r="J313" s="10"/>
      <c r="K313" s="10"/>
      <c r="L313" s="10"/>
    </row>
    <row r="314" spans="1:12" x14ac:dyDescent="0.35">
      <c r="A314" s="10"/>
      <c r="B314" s="12"/>
      <c r="C314" s="10"/>
      <c r="F314" s="10"/>
      <c r="G314" s="10"/>
      <c r="H314" s="10"/>
      <c r="I314" s="10"/>
      <c r="J314" s="10"/>
      <c r="K314" s="10"/>
      <c r="L314" s="10"/>
    </row>
    <row r="315" spans="1:12" x14ac:dyDescent="0.35">
      <c r="A315" s="10"/>
      <c r="B315" s="12"/>
      <c r="C315" s="10"/>
      <c r="F315" s="10"/>
      <c r="G315" s="10"/>
      <c r="H315" s="10"/>
      <c r="I315" s="10"/>
      <c r="J315" s="10"/>
      <c r="K315" s="10"/>
      <c r="L315" s="10"/>
    </row>
    <row r="316" spans="1:12" x14ac:dyDescent="0.35">
      <c r="A316" s="10"/>
      <c r="B316" s="12"/>
      <c r="C316" s="10"/>
      <c r="F316" s="10"/>
      <c r="G316" s="10"/>
      <c r="H316" s="10"/>
      <c r="I316" s="10"/>
      <c r="J316" s="10"/>
      <c r="K316" s="10"/>
      <c r="L316" s="10"/>
    </row>
    <row r="317" spans="1:12" x14ac:dyDescent="0.35">
      <c r="A317" s="10"/>
      <c r="B317" s="12"/>
      <c r="C317" s="10"/>
      <c r="F317" s="10"/>
      <c r="G317" s="10"/>
      <c r="H317" s="10"/>
      <c r="I317" s="10"/>
      <c r="J317" s="10"/>
      <c r="K317" s="10"/>
      <c r="L317" s="10"/>
    </row>
    <row r="318" spans="1:12" x14ac:dyDescent="0.35">
      <c r="A318" s="10"/>
      <c r="B318" s="12"/>
      <c r="C318" s="10"/>
      <c r="F318" s="10"/>
      <c r="G318" s="10"/>
      <c r="H318" s="10"/>
      <c r="I318" s="10"/>
      <c r="J318" s="10"/>
      <c r="K318" s="10"/>
      <c r="L318" s="10"/>
    </row>
    <row r="319" spans="1:12" x14ac:dyDescent="0.35">
      <c r="A319" s="10"/>
      <c r="B319" s="12"/>
      <c r="C319" s="10"/>
      <c r="F319" s="10"/>
      <c r="G319" s="10"/>
      <c r="H319" s="10"/>
      <c r="I319" s="10"/>
      <c r="J319" s="10"/>
      <c r="K319" s="10"/>
      <c r="L319" s="10"/>
    </row>
    <row r="320" spans="1:12" x14ac:dyDescent="0.35">
      <c r="A320" s="10"/>
      <c r="B320" s="12"/>
      <c r="C320" s="10"/>
      <c r="F320" s="10"/>
      <c r="G320" s="10"/>
      <c r="H320" s="10"/>
      <c r="I320" s="10"/>
      <c r="J320" s="10"/>
      <c r="K320" s="10"/>
      <c r="L320" s="10"/>
    </row>
    <row r="321" spans="1:12" x14ac:dyDescent="0.35">
      <c r="A321" s="10"/>
      <c r="B321" s="12"/>
      <c r="C321" s="10"/>
      <c r="F321" s="10"/>
      <c r="G321" s="10"/>
      <c r="H321" s="10"/>
      <c r="I321" s="10"/>
      <c r="J321" s="10"/>
      <c r="K321" s="10"/>
      <c r="L321" s="10"/>
    </row>
    <row r="322" spans="1:12" x14ac:dyDescent="0.35">
      <c r="A322" s="10"/>
      <c r="B322" s="12"/>
      <c r="C322" s="10"/>
      <c r="F322" s="10"/>
      <c r="G322" s="10"/>
      <c r="H322" s="10"/>
      <c r="I322" s="10"/>
      <c r="J322" s="10"/>
      <c r="K322" s="10"/>
      <c r="L322" s="10"/>
    </row>
    <row r="323" spans="1:12" x14ac:dyDescent="0.35">
      <c r="A323" s="10"/>
      <c r="B323" s="12"/>
      <c r="C323" s="10"/>
      <c r="F323" s="10"/>
      <c r="G323" s="10"/>
      <c r="H323" s="10"/>
      <c r="I323" s="10"/>
      <c r="J323" s="10"/>
      <c r="K323" s="10"/>
      <c r="L323" s="10"/>
    </row>
    <row r="324" spans="1:12" x14ac:dyDescent="0.35">
      <c r="A324" s="10"/>
      <c r="B324" s="12"/>
      <c r="C324" s="10"/>
      <c r="F324" s="10"/>
      <c r="G324" s="10"/>
      <c r="H324" s="10"/>
      <c r="I324" s="10"/>
      <c r="J324" s="10"/>
      <c r="K324" s="10"/>
      <c r="L324" s="10"/>
    </row>
    <row r="325" spans="1:12" x14ac:dyDescent="0.35">
      <c r="A325" s="10"/>
      <c r="B325" s="12"/>
      <c r="C325" s="10"/>
      <c r="F325" s="10"/>
      <c r="G325" s="10"/>
      <c r="H325" s="10"/>
      <c r="I325" s="10"/>
      <c r="J325" s="10"/>
      <c r="K325" s="10"/>
      <c r="L325" s="10"/>
    </row>
    <row r="326" spans="1:12" x14ac:dyDescent="0.35">
      <c r="A326" s="10"/>
      <c r="B326" s="12"/>
      <c r="C326" s="10"/>
      <c r="F326" s="10"/>
      <c r="G326" s="10"/>
      <c r="H326" s="10"/>
      <c r="I326" s="10"/>
      <c r="J326" s="10"/>
      <c r="K326" s="10"/>
      <c r="L326" s="10"/>
    </row>
    <row r="327" spans="1:12" x14ac:dyDescent="0.35">
      <c r="A327" s="10"/>
      <c r="B327" s="12"/>
      <c r="C327" s="10"/>
      <c r="F327" s="10"/>
      <c r="G327" s="10"/>
      <c r="H327" s="10"/>
      <c r="I327" s="10"/>
      <c r="J327" s="10"/>
      <c r="K327" s="10"/>
      <c r="L327" s="10"/>
    </row>
    <row r="328" spans="1:12" x14ac:dyDescent="0.35">
      <c r="A328" s="10"/>
      <c r="B328" s="12"/>
      <c r="C328" s="10"/>
      <c r="F328" s="10"/>
      <c r="G328" s="10"/>
      <c r="H328" s="10"/>
      <c r="I328" s="10"/>
      <c r="J328" s="10"/>
      <c r="K328" s="10"/>
      <c r="L328" s="10"/>
    </row>
    <row r="329" spans="1:12" x14ac:dyDescent="0.35">
      <c r="A329" s="10"/>
      <c r="B329" s="12"/>
      <c r="C329" s="10"/>
      <c r="F329" s="10"/>
      <c r="G329" s="10"/>
      <c r="H329" s="10"/>
      <c r="I329" s="10"/>
      <c r="J329" s="10"/>
      <c r="K329" s="10"/>
      <c r="L329" s="10"/>
    </row>
    <row r="330" spans="1:12" x14ac:dyDescent="0.35">
      <c r="A330" s="10"/>
      <c r="B330" s="12"/>
      <c r="C330" s="10"/>
      <c r="F330" s="10"/>
      <c r="G330" s="10"/>
      <c r="H330" s="10"/>
      <c r="I330" s="10"/>
      <c r="J330" s="10"/>
      <c r="K330" s="10"/>
      <c r="L330" s="10"/>
    </row>
    <row r="331" spans="1:12" x14ac:dyDescent="0.35">
      <c r="A331" s="10"/>
      <c r="B331" s="12"/>
      <c r="C331" s="10"/>
      <c r="F331" s="10"/>
      <c r="G331" s="10"/>
      <c r="H331" s="10"/>
      <c r="I331" s="10"/>
      <c r="J331" s="10"/>
      <c r="K331" s="10"/>
      <c r="L331" s="10"/>
    </row>
    <row r="332" spans="1:12" x14ac:dyDescent="0.35">
      <c r="A332" s="10"/>
      <c r="B332" s="12"/>
      <c r="C332" s="10"/>
      <c r="F332" s="10"/>
      <c r="G332" s="10"/>
      <c r="H332" s="10"/>
      <c r="I332" s="10"/>
      <c r="J332" s="10"/>
      <c r="K332" s="10"/>
      <c r="L332" s="10"/>
    </row>
    <row r="333" spans="1:12" x14ac:dyDescent="0.35">
      <c r="A333" s="10"/>
      <c r="B333" s="12"/>
      <c r="C333" s="10"/>
      <c r="F333" s="10"/>
      <c r="G333" s="10"/>
      <c r="H333" s="10"/>
      <c r="I333" s="10"/>
      <c r="J333" s="10"/>
      <c r="K333" s="10"/>
      <c r="L333" s="10"/>
    </row>
    <row r="334" spans="1:12" x14ac:dyDescent="0.35">
      <c r="A334" s="10"/>
      <c r="B334" s="12"/>
      <c r="C334" s="10"/>
      <c r="F334" s="10"/>
      <c r="G334" s="10"/>
      <c r="H334" s="10"/>
      <c r="I334" s="10"/>
      <c r="J334" s="10"/>
      <c r="K334" s="10"/>
      <c r="L334" s="10"/>
    </row>
    <row r="335" spans="1:12" x14ac:dyDescent="0.35">
      <c r="A335" s="10"/>
      <c r="B335" s="12"/>
      <c r="C335" s="10"/>
      <c r="F335" s="10"/>
      <c r="G335" s="10"/>
      <c r="H335" s="10"/>
      <c r="I335" s="10"/>
      <c r="J335" s="10"/>
      <c r="K335" s="10"/>
      <c r="L335" s="10"/>
    </row>
    <row r="336" spans="1:12" x14ac:dyDescent="0.35">
      <c r="A336" s="10"/>
      <c r="B336" s="12"/>
      <c r="C336" s="10"/>
      <c r="F336" s="10"/>
      <c r="G336" s="10"/>
      <c r="H336" s="10"/>
      <c r="I336" s="10"/>
      <c r="J336" s="10"/>
      <c r="K336" s="10"/>
      <c r="L336" s="10"/>
    </row>
    <row r="337" spans="1:12" x14ac:dyDescent="0.35">
      <c r="A337" s="10"/>
      <c r="B337" s="12"/>
      <c r="C337" s="10"/>
      <c r="F337" s="10"/>
      <c r="G337" s="10"/>
      <c r="H337" s="10"/>
      <c r="I337" s="10"/>
      <c r="J337" s="10"/>
      <c r="K337" s="10"/>
      <c r="L337" s="10"/>
    </row>
    <row r="338" spans="1:12" x14ac:dyDescent="0.35">
      <c r="A338" s="10"/>
      <c r="B338" s="12"/>
      <c r="C338" s="10"/>
      <c r="F338" s="10"/>
      <c r="G338" s="10"/>
      <c r="H338" s="10"/>
      <c r="I338" s="10"/>
      <c r="J338" s="10"/>
      <c r="K338" s="10"/>
      <c r="L338" s="10"/>
    </row>
    <row r="339" spans="1:12" x14ac:dyDescent="0.35">
      <c r="A339" s="10"/>
      <c r="B339" s="12"/>
      <c r="C339" s="10"/>
      <c r="F339" s="10"/>
      <c r="G339" s="10"/>
      <c r="H339" s="10"/>
      <c r="I339" s="10"/>
      <c r="J339" s="10"/>
      <c r="K339" s="10"/>
      <c r="L339" s="10"/>
    </row>
    <row r="340" spans="1:12" x14ac:dyDescent="0.35">
      <c r="A340" s="10"/>
      <c r="B340" s="12"/>
      <c r="C340" s="10"/>
      <c r="F340" s="10"/>
      <c r="G340" s="10"/>
      <c r="H340" s="10"/>
      <c r="I340" s="10"/>
      <c r="J340" s="10"/>
      <c r="K340" s="10"/>
      <c r="L340" s="10"/>
    </row>
    <row r="341" spans="1:12" x14ac:dyDescent="0.35">
      <c r="A341" s="10"/>
      <c r="B341" s="12"/>
      <c r="C341" s="10"/>
      <c r="F341" s="10"/>
      <c r="G341" s="10"/>
      <c r="H341" s="10"/>
      <c r="I341" s="10"/>
      <c r="J341" s="10"/>
      <c r="K341" s="10"/>
      <c r="L341" s="10"/>
    </row>
    <row r="342" spans="1:12" x14ac:dyDescent="0.35">
      <c r="A342" s="10"/>
      <c r="B342" s="12"/>
      <c r="C342" s="10"/>
      <c r="F342" s="10"/>
      <c r="G342" s="10"/>
      <c r="H342" s="10"/>
      <c r="I342" s="10"/>
      <c r="J342" s="10"/>
      <c r="K342" s="10"/>
      <c r="L342" s="10"/>
    </row>
    <row r="343" spans="1:12" x14ac:dyDescent="0.35">
      <c r="A343" s="10"/>
      <c r="B343" s="12"/>
      <c r="C343" s="10"/>
      <c r="F343" s="10"/>
      <c r="G343" s="10"/>
      <c r="H343" s="10"/>
      <c r="I343" s="10"/>
      <c r="J343" s="10"/>
      <c r="K343" s="10"/>
      <c r="L343" s="10"/>
    </row>
    <row r="344" spans="1:12" x14ac:dyDescent="0.35">
      <c r="A344" s="10"/>
      <c r="B344" s="12"/>
      <c r="C344" s="10"/>
      <c r="F344" s="10"/>
      <c r="G344" s="10"/>
      <c r="H344" s="10"/>
      <c r="I344" s="10"/>
      <c r="J344" s="10"/>
      <c r="K344" s="10"/>
      <c r="L344" s="10"/>
    </row>
    <row r="345" spans="1:12" x14ac:dyDescent="0.35">
      <c r="A345" s="10"/>
      <c r="B345" s="12"/>
      <c r="C345" s="10"/>
      <c r="F345" s="10"/>
      <c r="G345" s="10"/>
      <c r="H345" s="10"/>
      <c r="I345" s="10"/>
      <c r="J345" s="10"/>
      <c r="K345" s="10"/>
      <c r="L345" s="10"/>
    </row>
    <row r="346" spans="1:12" x14ac:dyDescent="0.35">
      <c r="A346" s="10"/>
      <c r="B346" s="12"/>
      <c r="C346" s="10"/>
      <c r="F346" s="10"/>
      <c r="G346" s="10"/>
      <c r="H346" s="10"/>
      <c r="I346" s="10"/>
      <c r="J346" s="10"/>
      <c r="K346" s="10"/>
      <c r="L346" s="10"/>
    </row>
    <row r="347" spans="1:12" x14ac:dyDescent="0.35">
      <c r="A347" s="10"/>
      <c r="B347" s="12"/>
      <c r="C347" s="10"/>
      <c r="F347" s="10"/>
      <c r="G347" s="10"/>
      <c r="H347" s="10"/>
      <c r="I347" s="10"/>
      <c r="J347" s="10"/>
      <c r="K347" s="10"/>
      <c r="L347" s="10"/>
    </row>
    <row r="348" spans="1:12" x14ac:dyDescent="0.35">
      <c r="A348" s="10"/>
      <c r="B348" s="12"/>
      <c r="C348" s="10"/>
      <c r="F348" s="10"/>
      <c r="G348" s="10"/>
      <c r="H348" s="10"/>
      <c r="I348" s="10"/>
      <c r="J348" s="10"/>
      <c r="K348" s="10"/>
      <c r="L348" s="10"/>
    </row>
    <row r="349" spans="1:12" x14ac:dyDescent="0.35">
      <c r="A349" s="10"/>
      <c r="B349" s="12"/>
      <c r="C349" s="10"/>
      <c r="F349" s="10"/>
      <c r="G349" s="10"/>
      <c r="H349" s="10"/>
      <c r="I349" s="10"/>
      <c r="J349" s="10"/>
      <c r="K349" s="10"/>
      <c r="L349" s="10"/>
    </row>
    <row r="350" spans="1:12" x14ac:dyDescent="0.35">
      <c r="A350" s="10"/>
      <c r="B350" s="12"/>
      <c r="C350" s="10"/>
      <c r="F350" s="10"/>
      <c r="G350" s="10"/>
      <c r="H350" s="10"/>
      <c r="I350" s="10"/>
      <c r="J350" s="10"/>
      <c r="K350" s="10"/>
      <c r="L350" s="10"/>
    </row>
    <row r="351" spans="1:12" x14ac:dyDescent="0.35">
      <c r="A351" s="10"/>
      <c r="B351" s="12"/>
      <c r="C351" s="10"/>
      <c r="F351" s="10"/>
      <c r="G351" s="10"/>
      <c r="H351" s="10"/>
      <c r="I351" s="10"/>
      <c r="J351" s="10"/>
      <c r="K351" s="10"/>
      <c r="L351" s="10"/>
    </row>
    <row r="352" spans="1:12" x14ac:dyDescent="0.35">
      <c r="A352" s="10"/>
      <c r="B352" s="12"/>
      <c r="C352" s="10"/>
      <c r="F352" s="10"/>
      <c r="G352" s="10"/>
      <c r="H352" s="10"/>
      <c r="I352" s="10"/>
      <c r="J352" s="10"/>
      <c r="K352" s="10"/>
      <c r="L352" s="10"/>
    </row>
    <row r="353" spans="1:12" x14ac:dyDescent="0.35">
      <c r="A353" s="10"/>
      <c r="B353" s="12"/>
      <c r="C353" s="10"/>
      <c r="F353" s="10"/>
      <c r="G353" s="10"/>
      <c r="H353" s="10"/>
      <c r="I353" s="10"/>
      <c r="J353" s="10"/>
      <c r="K353" s="10"/>
      <c r="L353" s="10"/>
    </row>
    <row r="354" spans="1:12" x14ac:dyDescent="0.35">
      <c r="A354" s="10"/>
      <c r="B354" s="12"/>
      <c r="C354" s="10"/>
      <c r="F354" s="10"/>
      <c r="G354" s="10"/>
      <c r="H354" s="10"/>
      <c r="I354" s="10"/>
      <c r="J354" s="10"/>
      <c r="K354" s="10"/>
      <c r="L354" s="10"/>
    </row>
    <row r="355" spans="1:12" x14ac:dyDescent="0.35">
      <c r="A355" s="10"/>
      <c r="B355" s="12"/>
      <c r="C355" s="10"/>
      <c r="F355" s="10"/>
      <c r="G355" s="10"/>
      <c r="H355" s="10"/>
      <c r="I355" s="10"/>
      <c r="J355" s="10"/>
      <c r="K355" s="10"/>
      <c r="L355" s="10"/>
    </row>
    <row r="356" spans="1:12" x14ac:dyDescent="0.35">
      <c r="A356" s="10"/>
      <c r="B356" s="12"/>
      <c r="C356" s="10"/>
      <c r="F356" s="10"/>
      <c r="G356" s="10"/>
      <c r="H356" s="10"/>
      <c r="I356" s="10"/>
      <c r="J356" s="10"/>
      <c r="K356" s="10"/>
      <c r="L356" s="10"/>
    </row>
    <row r="357" spans="1:12" x14ac:dyDescent="0.35">
      <c r="A357" s="10"/>
      <c r="B357" s="12"/>
      <c r="C357" s="10"/>
      <c r="F357" s="10"/>
      <c r="G357" s="10"/>
      <c r="H357" s="10"/>
      <c r="I357" s="10"/>
      <c r="J357" s="10"/>
      <c r="K357" s="10"/>
      <c r="L357" s="10"/>
    </row>
    <row r="358" spans="1:12" x14ac:dyDescent="0.35">
      <c r="A358" s="10"/>
      <c r="B358" s="12"/>
      <c r="C358" s="10"/>
      <c r="F358" s="10"/>
      <c r="G358" s="10"/>
      <c r="H358" s="10"/>
      <c r="I358" s="10"/>
      <c r="J358" s="10"/>
      <c r="K358" s="10"/>
      <c r="L358" s="10"/>
    </row>
    <row r="359" spans="1:12" x14ac:dyDescent="0.35">
      <c r="A359" s="10"/>
      <c r="B359" s="12"/>
      <c r="C359" s="10"/>
      <c r="F359" s="10"/>
      <c r="G359" s="10"/>
      <c r="H359" s="10"/>
      <c r="I359" s="10"/>
      <c r="J359" s="10"/>
      <c r="K359" s="10"/>
      <c r="L359" s="10"/>
    </row>
    <row r="360" spans="1:12" x14ac:dyDescent="0.35">
      <c r="A360" s="10"/>
      <c r="B360" s="12"/>
      <c r="C360" s="10"/>
      <c r="F360" s="10"/>
      <c r="G360" s="10"/>
      <c r="H360" s="10"/>
      <c r="I360" s="10"/>
      <c r="J360" s="10"/>
      <c r="K360" s="10"/>
      <c r="L360" s="10"/>
    </row>
    <row r="361" spans="1:12" x14ac:dyDescent="0.35">
      <c r="A361" s="10"/>
      <c r="B361" s="12"/>
      <c r="C361" s="10"/>
      <c r="F361" s="10"/>
      <c r="G361" s="10"/>
      <c r="H361" s="10"/>
      <c r="I361" s="10"/>
      <c r="J361" s="10"/>
      <c r="K361" s="10"/>
      <c r="L361" s="10"/>
    </row>
    <row r="362" spans="1:12" x14ac:dyDescent="0.35">
      <c r="A362" s="10"/>
      <c r="B362" s="12"/>
      <c r="C362" s="10"/>
      <c r="F362" s="10"/>
      <c r="G362" s="10"/>
      <c r="H362" s="10"/>
      <c r="I362" s="10"/>
      <c r="J362" s="10"/>
      <c r="K362" s="10"/>
      <c r="L362" s="10"/>
    </row>
    <row r="363" spans="1:12" x14ac:dyDescent="0.35">
      <c r="A363" s="10"/>
      <c r="B363" s="12"/>
      <c r="C363" s="10"/>
      <c r="F363" s="10"/>
      <c r="G363" s="10"/>
      <c r="H363" s="10"/>
      <c r="I363" s="10"/>
      <c r="J363" s="10"/>
      <c r="K363" s="10"/>
      <c r="L363" s="10"/>
    </row>
    <row r="364" spans="1:12" x14ac:dyDescent="0.35">
      <c r="A364" s="10"/>
      <c r="B364" s="12"/>
      <c r="C364" s="10"/>
      <c r="F364" s="10"/>
      <c r="G364" s="10"/>
      <c r="H364" s="10"/>
      <c r="I364" s="10"/>
      <c r="J364" s="10"/>
      <c r="K364" s="10"/>
      <c r="L364" s="10"/>
    </row>
    <row r="365" spans="1:12" x14ac:dyDescent="0.35">
      <c r="A365" s="10"/>
      <c r="B365" s="12"/>
      <c r="C365" s="10"/>
      <c r="F365" s="10"/>
      <c r="G365" s="10"/>
      <c r="H365" s="10"/>
      <c r="I365" s="10"/>
      <c r="J365" s="10"/>
      <c r="K365" s="10"/>
      <c r="L365" s="10"/>
    </row>
    <row r="366" spans="1:12" x14ac:dyDescent="0.35">
      <c r="A366" s="10"/>
      <c r="B366" s="12"/>
      <c r="C366" s="10"/>
      <c r="F366" s="10"/>
      <c r="G366" s="10"/>
      <c r="H366" s="10"/>
      <c r="I366" s="10"/>
      <c r="J366" s="10"/>
      <c r="K366" s="10"/>
      <c r="L366" s="10"/>
    </row>
    <row r="367" spans="1:12" x14ac:dyDescent="0.35">
      <c r="A367" s="10"/>
      <c r="B367" s="12"/>
      <c r="C367" s="10"/>
      <c r="F367" s="10"/>
      <c r="G367" s="10"/>
      <c r="H367" s="10"/>
      <c r="I367" s="10"/>
      <c r="J367" s="10"/>
      <c r="K367" s="10"/>
      <c r="L367" s="10"/>
    </row>
    <row r="368" spans="1:12" x14ac:dyDescent="0.35">
      <c r="A368" s="10"/>
      <c r="B368" s="12"/>
      <c r="C368" s="10"/>
      <c r="F368" s="10"/>
      <c r="G368" s="10"/>
      <c r="H368" s="10"/>
      <c r="I368" s="10"/>
      <c r="J368" s="10"/>
      <c r="K368" s="10"/>
      <c r="L368" s="10"/>
    </row>
    <row r="369" spans="1:12" x14ac:dyDescent="0.35">
      <c r="A369" s="10"/>
      <c r="B369" s="12"/>
      <c r="C369" s="10"/>
      <c r="F369" s="10"/>
      <c r="G369" s="10"/>
      <c r="H369" s="10"/>
      <c r="I369" s="10"/>
      <c r="J369" s="10"/>
      <c r="K369" s="10"/>
      <c r="L369" s="10"/>
    </row>
    <row r="370" spans="1:12" x14ac:dyDescent="0.35">
      <c r="A370" s="10"/>
      <c r="B370" s="12"/>
      <c r="C370" s="10"/>
      <c r="F370" s="10"/>
      <c r="G370" s="10"/>
      <c r="H370" s="10"/>
      <c r="I370" s="10"/>
      <c r="J370" s="10"/>
      <c r="K370" s="10"/>
      <c r="L370" s="10"/>
    </row>
    <row r="371" spans="1:12" x14ac:dyDescent="0.35">
      <c r="A371" s="10"/>
      <c r="B371" s="12"/>
      <c r="C371" s="10"/>
      <c r="F371" s="10"/>
      <c r="G371" s="10"/>
      <c r="H371" s="10"/>
      <c r="I371" s="10"/>
      <c r="J371" s="10"/>
      <c r="K371" s="10"/>
      <c r="L371" s="10"/>
    </row>
    <row r="372" spans="1:12" x14ac:dyDescent="0.35">
      <c r="A372" s="10"/>
      <c r="B372" s="12"/>
      <c r="C372" s="10"/>
      <c r="F372" s="10"/>
      <c r="G372" s="10"/>
      <c r="H372" s="10"/>
      <c r="I372" s="10"/>
      <c r="J372" s="10"/>
      <c r="K372" s="10"/>
      <c r="L372" s="10"/>
    </row>
    <row r="373" spans="1:12" x14ac:dyDescent="0.35">
      <c r="A373" s="10"/>
      <c r="B373" s="12"/>
      <c r="C373" s="10"/>
      <c r="F373" s="10"/>
      <c r="G373" s="10"/>
      <c r="H373" s="10"/>
      <c r="I373" s="10"/>
      <c r="J373" s="10"/>
      <c r="K373" s="10"/>
      <c r="L373" s="10"/>
    </row>
    <row r="374" spans="1:12" x14ac:dyDescent="0.35">
      <c r="A374" s="10"/>
      <c r="B374" s="12"/>
      <c r="C374" s="10"/>
      <c r="F374" s="10"/>
      <c r="G374" s="10"/>
      <c r="H374" s="10"/>
      <c r="I374" s="10"/>
      <c r="J374" s="10"/>
      <c r="K374" s="10"/>
      <c r="L374" s="10"/>
    </row>
    <row r="375" spans="1:12" x14ac:dyDescent="0.35">
      <c r="A375" s="10"/>
      <c r="B375" s="12"/>
      <c r="C375" s="10"/>
      <c r="F375" s="10"/>
      <c r="G375" s="10"/>
      <c r="H375" s="10"/>
      <c r="I375" s="10"/>
      <c r="J375" s="10"/>
      <c r="K375" s="10"/>
      <c r="L375" s="10"/>
    </row>
    <row r="376" spans="1:12" x14ac:dyDescent="0.35">
      <c r="A376" s="10"/>
      <c r="B376" s="12"/>
      <c r="C376" s="10"/>
      <c r="F376" s="10"/>
      <c r="G376" s="10"/>
      <c r="H376" s="10"/>
      <c r="I376" s="10"/>
      <c r="J376" s="10"/>
      <c r="K376" s="10"/>
      <c r="L376" s="10"/>
    </row>
    <row r="377" spans="1:12" x14ac:dyDescent="0.35">
      <c r="A377" s="10"/>
      <c r="B377" s="12"/>
      <c r="C377" s="10"/>
      <c r="F377" s="10"/>
      <c r="G377" s="10"/>
      <c r="H377" s="10"/>
      <c r="I377" s="10"/>
      <c r="J377" s="10"/>
      <c r="K377" s="10"/>
      <c r="L377" s="10"/>
    </row>
    <row r="378" spans="1:12" x14ac:dyDescent="0.35">
      <c r="A378" s="10"/>
      <c r="B378" s="12"/>
      <c r="C378" s="10"/>
      <c r="F378" s="10"/>
      <c r="G378" s="10"/>
      <c r="H378" s="10"/>
      <c r="I378" s="10"/>
      <c r="J378" s="10"/>
      <c r="K378" s="10"/>
      <c r="L378" s="10"/>
    </row>
    <row r="379" spans="1:12" x14ac:dyDescent="0.35">
      <c r="A379" s="10"/>
      <c r="B379" s="12"/>
      <c r="C379" s="10"/>
      <c r="F379" s="10"/>
      <c r="G379" s="10"/>
      <c r="H379" s="10"/>
      <c r="I379" s="10"/>
      <c r="J379" s="10"/>
      <c r="K379" s="10"/>
      <c r="L379" s="10"/>
    </row>
    <row r="380" spans="1:12" x14ac:dyDescent="0.35">
      <c r="A380" s="10"/>
      <c r="B380" s="12"/>
      <c r="C380" s="10"/>
      <c r="F380" s="10"/>
      <c r="G380" s="10"/>
      <c r="H380" s="10"/>
      <c r="I380" s="10"/>
      <c r="J380" s="10"/>
      <c r="K380" s="10"/>
      <c r="L380" s="10"/>
    </row>
    <row r="381" spans="1:12" x14ac:dyDescent="0.35">
      <c r="A381" s="10"/>
      <c r="B381" s="12"/>
      <c r="C381" s="10"/>
      <c r="F381" s="10"/>
      <c r="G381" s="10"/>
      <c r="H381" s="10"/>
      <c r="I381" s="10"/>
      <c r="J381" s="10"/>
      <c r="K381" s="10"/>
      <c r="L381" s="10"/>
    </row>
    <row r="382" spans="1:12" x14ac:dyDescent="0.35">
      <c r="A382" s="10"/>
      <c r="B382" s="12"/>
      <c r="C382" s="10"/>
      <c r="F382" s="10"/>
      <c r="G382" s="10"/>
      <c r="H382" s="10"/>
      <c r="I382" s="10"/>
      <c r="J382" s="10"/>
      <c r="K382" s="10"/>
      <c r="L382" s="10"/>
    </row>
    <row r="383" spans="1:12" x14ac:dyDescent="0.35">
      <c r="A383" s="10"/>
      <c r="B383" s="12"/>
      <c r="C383" s="10"/>
      <c r="F383" s="10"/>
      <c r="G383" s="10"/>
      <c r="H383" s="10"/>
      <c r="I383" s="10"/>
      <c r="J383" s="10"/>
      <c r="K383" s="10"/>
      <c r="L383" s="10"/>
    </row>
    <row r="384" spans="1:12" x14ac:dyDescent="0.35">
      <c r="A384" s="10"/>
      <c r="B384" s="12"/>
      <c r="C384" s="10"/>
      <c r="F384" s="10"/>
      <c r="G384" s="10"/>
      <c r="H384" s="10"/>
      <c r="I384" s="10"/>
      <c r="J384" s="10"/>
      <c r="K384" s="10"/>
      <c r="L384" s="10"/>
    </row>
    <row r="385" spans="1:12" x14ac:dyDescent="0.35">
      <c r="A385" s="10"/>
      <c r="B385" s="12"/>
      <c r="C385" s="10"/>
      <c r="F385" s="10"/>
      <c r="G385" s="10"/>
      <c r="H385" s="10"/>
      <c r="I385" s="10"/>
      <c r="J385" s="10"/>
      <c r="K385" s="10"/>
      <c r="L385" s="10"/>
    </row>
    <row r="386" spans="1:12" x14ac:dyDescent="0.35">
      <c r="A386" s="10"/>
      <c r="B386" s="12"/>
      <c r="C386" s="10"/>
      <c r="F386" s="10"/>
      <c r="G386" s="10"/>
      <c r="H386" s="10"/>
      <c r="I386" s="10"/>
      <c r="J386" s="10"/>
      <c r="K386" s="10"/>
      <c r="L386" s="10"/>
    </row>
    <row r="387" spans="1:12" x14ac:dyDescent="0.35">
      <c r="A387" s="10"/>
      <c r="B387" s="12"/>
      <c r="C387" s="10"/>
      <c r="F387" s="10"/>
      <c r="G387" s="10"/>
      <c r="H387" s="10"/>
      <c r="I387" s="10"/>
      <c r="J387" s="10"/>
      <c r="K387" s="10"/>
      <c r="L387" s="10"/>
    </row>
    <row r="388" spans="1:12" x14ac:dyDescent="0.35">
      <c r="A388" s="10"/>
      <c r="B388" s="12"/>
      <c r="C388" s="10"/>
      <c r="F388" s="10"/>
      <c r="G388" s="10"/>
      <c r="H388" s="10"/>
      <c r="I388" s="10"/>
      <c r="J388" s="10"/>
      <c r="K388" s="10"/>
      <c r="L388" s="10"/>
    </row>
    <row r="389" spans="1:12" x14ac:dyDescent="0.35">
      <c r="A389" s="10"/>
      <c r="B389" s="12"/>
      <c r="C389" s="10"/>
      <c r="F389" s="10"/>
      <c r="G389" s="10"/>
      <c r="H389" s="10"/>
      <c r="I389" s="10"/>
      <c r="J389" s="10"/>
      <c r="K389" s="10"/>
      <c r="L389" s="10"/>
    </row>
    <row r="390" spans="1:12" x14ac:dyDescent="0.35">
      <c r="A390" s="10"/>
      <c r="B390" s="12"/>
      <c r="C390" s="10"/>
      <c r="F390" s="10"/>
      <c r="G390" s="10"/>
      <c r="H390" s="10"/>
      <c r="I390" s="10"/>
      <c r="J390" s="10"/>
      <c r="K390" s="10"/>
      <c r="L390" s="10"/>
    </row>
    <row r="391" spans="1:12" x14ac:dyDescent="0.35">
      <c r="A391" s="10"/>
      <c r="B391" s="12"/>
      <c r="C391" s="10"/>
      <c r="F391" s="10"/>
      <c r="G391" s="10"/>
      <c r="H391" s="10"/>
      <c r="I391" s="10"/>
      <c r="J391" s="10"/>
      <c r="K391" s="10"/>
      <c r="L391" s="10"/>
    </row>
    <row r="392" spans="1:12" x14ac:dyDescent="0.35">
      <c r="A392" s="10"/>
      <c r="B392" s="12"/>
      <c r="C392" s="10"/>
      <c r="F392" s="10"/>
      <c r="G392" s="10"/>
      <c r="H392" s="10"/>
      <c r="I392" s="10"/>
      <c r="J392" s="10"/>
      <c r="K392" s="10"/>
      <c r="L392" s="10"/>
    </row>
    <row r="393" spans="1:12" x14ac:dyDescent="0.35">
      <c r="A393" s="10"/>
      <c r="B393" s="12"/>
      <c r="C393" s="10"/>
      <c r="F393" s="10"/>
      <c r="G393" s="10"/>
      <c r="H393" s="10"/>
      <c r="I393" s="10"/>
      <c r="J393" s="10"/>
      <c r="K393" s="10"/>
      <c r="L393" s="10"/>
    </row>
    <row r="394" spans="1:12" x14ac:dyDescent="0.35">
      <c r="A394" s="10"/>
      <c r="B394" s="12"/>
      <c r="C394" s="10"/>
      <c r="F394" s="10"/>
      <c r="G394" s="10"/>
      <c r="H394" s="10"/>
      <c r="I394" s="10"/>
      <c r="J394" s="10"/>
      <c r="K394" s="10"/>
      <c r="L394" s="10"/>
    </row>
    <row r="395" spans="1:12" x14ac:dyDescent="0.35">
      <c r="A395" s="10"/>
      <c r="B395" s="12"/>
      <c r="C395" s="10"/>
      <c r="F395" s="10"/>
      <c r="G395" s="10"/>
      <c r="H395" s="10"/>
      <c r="I395" s="10"/>
      <c r="J395" s="10"/>
      <c r="K395" s="10"/>
      <c r="L395" s="10"/>
    </row>
    <row r="396" spans="1:12" x14ac:dyDescent="0.35">
      <c r="A396" s="10"/>
      <c r="B396" s="12"/>
      <c r="C396" s="10"/>
      <c r="F396" s="10"/>
      <c r="G396" s="10"/>
      <c r="H396" s="10"/>
      <c r="I396" s="10"/>
      <c r="J396" s="10"/>
      <c r="K396" s="10"/>
      <c r="L396" s="10"/>
    </row>
    <row r="397" spans="1:12" x14ac:dyDescent="0.35">
      <c r="A397" s="10"/>
      <c r="B397" s="12"/>
      <c r="C397" s="10"/>
      <c r="F397" s="10"/>
      <c r="G397" s="10"/>
      <c r="H397" s="10"/>
      <c r="I397" s="10"/>
      <c r="J397" s="10"/>
      <c r="K397" s="10"/>
      <c r="L397" s="10"/>
    </row>
    <row r="398" spans="1:12" x14ac:dyDescent="0.35">
      <c r="A398" s="10"/>
      <c r="B398" s="12"/>
      <c r="C398" s="10"/>
      <c r="F398" s="10"/>
      <c r="G398" s="10"/>
      <c r="H398" s="10"/>
      <c r="I398" s="10"/>
      <c r="J398" s="10"/>
      <c r="K398" s="10"/>
      <c r="L398" s="10"/>
    </row>
    <row r="399" spans="1:12" x14ac:dyDescent="0.35">
      <c r="A399" s="10"/>
      <c r="B399" s="12"/>
      <c r="C399" s="10"/>
      <c r="F399" s="10"/>
      <c r="G399" s="10"/>
      <c r="H399" s="10"/>
      <c r="I399" s="10"/>
      <c r="J399" s="10"/>
      <c r="K399" s="10"/>
      <c r="L399" s="10"/>
    </row>
    <row r="400" spans="1:12" x14ac:dyDescent="0.35">
      <c r="A400" s="10"/>
      <c r="B400" s="12"/>
      <c r="C400" s="10"/>
      <c r="F400" s="10"/>
      <c r="G400" s="10"/>
      <c r="H400" s="10"/>
      <c r="I400" s="10"/>
      <c r="J400" s="10"/>
      <c r="K400" s="10"/>
      <c r="L400" s="10"/>
    </row>
    <row r="401" spans="1:12" x14ac:dyDescent="0.35">
      <c r="A401" s="10"/>
      <c r="B401" s="12"/>
      <c r="C401" s="10"/>
      <c r="F401" s="10"/>
      <c r="G401" s="10"/>
      <c r="H401" s="10"/>
      <c r="I401" s="10"/>
      <c r="J401" s="10"/>
      <c r="K401" s="10"/>
      <c r="L401" s="10"/>
    </row>
    <row r="402" spans="1:12" x14ac:dyDescent="0.35">
      <c r="A402" s="10"/>
      <c r="B402" s="12"/>
      <c r="C402" s="10"/>
      <c r="F402" s="10"/>
      <c r="G402" s="10"/>
      <c r="H402" s="10"/>
      <c r="I402" s="10"/>
      <c r="J402" s="10"/>
      <c r="K402" s="10"/>
      <c r="L402" s="10"/>
    </row>
    <row r="403" spans="1:12" x14ac:dyDescent="0.35">
      <c r="A403" s="10"/>
      <c r="B403" s="12"/>
      <c r="C403" s="10"/>
      <c r="F403" s="10"/>
      <c r="G403" s="10"/>
      <c r="H403" s="10"/>
      <c r="I403" s="10"/>
      <c r="J403" s="10"/>
      <c r="K403" s="10"/>
      <c r="L403" s="10"/>
    </row>
    <row r="404" spans="1:12" x14ac:dyDescent="0.35">
      <c r="A404" s="10"/>
      <c r="B404" s="12"/>
      <c r="C404" s="10"/>
      <c r="F404" s="10"/>
      <c r="G404" s="10"/>
      <c r="H404" s="10"/>
      <c r="I404" s="10"/>
      <c r="J404" s="10"/>
      <c r="K404" s="10"/>
      <c r="L404" s="10"/>
    </row>
    <row r="405" spans="1:12" x14ac:dyDescent="0.35">
      <c r="A405" s="10"/>
      <c r="B405" s="12"/>
      <c r="C405" s="10"/>
      <c r="F405" s="10"/>
      <c r="G405" s="10"/>
      <c r="H405" s="10"/>
      <c r="I405" s="10"/>
      <c r="J405" s="10"/>
      <c r="K405" s="10"/>
      <c r="L405" s="10"/>
    </row>
    <row r="406" spans="1:12" x14ac:dyDescent="0.35">
      <c r="A406" s="10"/>
      <c r="B406" s="12"/>
      <c r="C406" s="10"/>
      <c r="F406" s="10"/>
      <c r="G406" s="10"/>
      <c r="H406" s="10"/>
      <c r="I406" s="10"/>
      <c r="J406" s="10"/>
      <c r="K406" s="10"/>
      <c r="L406" s="10"/>
    </row>
    <row r="407" spans="1:12" x14ac:dyDescent="0.35">
      <c r="A407" s="10"/>
      <c r="B407" s="12"/>
      <c r="C407" s="10"/>
      <c r="F407" s="10"/>
      <c r="G407" s="10"/>
      <c r="H407" s="10"/>
      <c r="I407" s="10"/>
      <c r="J407" s="10"/>
      <c r="K407" s="10"/>
      <c r="L407" s="10"/>
    </row>
    <row r="408" spans="1:12" x14ac:dyDescent="0.35">
      <c r="A408" s="10"/>
      <c r="B408" s="12"/>
      <c r="C408" s="10"/>
      <c r="F408" s="10"/>
      <c r="G408" s="10"/>
      <c r="H408" s="10"/>
      <c r="I408" s="10"/>
      <c r="J408" s="10"/>
      <c r="K408" s="10"/>
      <c r="L408" s="10"/>
    </row>
    <row r="409" spans="1:12" x14ac:dyDescent="0.35">
      <c r="A409" s="10"/>
      <c r="B409" s="12"/>
      <c r="C409" s="10"/>
      <c r="F409" s="10"/>
      <c r="G409" s="10"/>
      <c r="H409" s="10"/>
      <c r="I409" s="10"/>
      <c r="J409" s="10"/>
      <c r="K409" s="10"/>
      <c r="L409" s="10"/>
    </row>
    <row r="410" spans="1:12" x14ac:dyDescent="0.35">
      <c r="A410" s="10"/>
      <c r="B410" s="12"/>
      <c r="C410" s="10"/>
      <c r="F410" s="10"/>
      <c r="G410" s="10"/>
      <c r="H410" s="10"/>
      <c r="I410" s="10"/>
      <c r="J410" s="10"/>
      <c r="K410" s="10"/>
      <c r="L410" s="10"/>
    </row>
    <row r="411" spans="1:12" x14ac:dyDescent="0.35">
      <c r="A411" s="10"/>
      <c r="B411" s="12"/>
      <c r="C411" s="10"/>
      <c r="F411" s="10"/>
      <c r="G411" s="10"/>
      <c r="H411" s="10"/>
      <c r="I411" s="10"/>
      <c r="J411" s="10"/>
      <c r="K411" s="10"/>
      <c r="L411" s="10"/>
    </row>
    <row r="412" spans="1:12" x14ac:dyDescent="0.35">
      <c r="A412" s="10"/>
      <c r="B412" s="12"/>
      <c r="C412" s="10"/>
      <c r="F412" s="10"/>
      <c r="G412" s="10"/>
      <c r="H412" s="10"/>
      <c r="I412" s="10"/>
      <c r="J412" s="10"/>
      <c r="K412" s="10"/>
      <c r="L412" s="10"/>
    </row>
    <row r="413" spans="1:12" x14ac:dyDescent="0.35">
      <c r="A413" s="10"/>
      <c r="B413" s="12"/>
      <c r="C413" s="10"/>
      <c r="F413" s="10"/>
      <c r="G413" s="10"/>
      <c r="H413" s="10"/>
      <c r="I413" s="10"/>
      <c r="J413" s="10"/>
      <c r="K413" s="10"/>
      <c r="L413" s="10"/>
    </row>
    <row r="414" spans="1:12" x14ac:dyDescent="0.35">
      <c r="A414" s="10"/>
      <c r="B414" s="12"/>
      <c r="C414" s="10"/>
      <c r="F414" s="10"/>
      <c r="G414" s="10"/>
      <c r="H414" s="10"/>
      <c r="I414" s="10"/>
      <c r="J414" s="10"/>
      <c r="K414" s="10"/>
      <c r="L414" s="10"/>
    </row>
    <row r="415" spans="1:12" x14ac:dyDescent="0.35">
      <c r="A415" s="10"/>
      <c r="B415" s="12"/>
      <c r="C415" s="10"/>
      <c r="F415" s="10"/>
      <c r="G415" s="10"/>
      <c r="H415" s="10"/>
      <c r="I415" s="10"/>
      <c r="J415" s="10"/>
      <c r="K415" s="10"/>
      <c r="L415" s="10"/>
    </row>
    <row r="416" spans="1:12" x14ac:dyDescent="0.35">
      <c r="A416" s="10"/>
      <c r="B416" s="12"/>
      <c r="C416" s="10"/>
      <c r="F416" s="10"/>
      <c r="G416" s="10"/>
      <c r="H416" s="10"/>
      <c r="I416" s="10"/>
      <c r="J416" s="10"/>
      <c r="K416" s="10"/>
      <c r="L416" s="10"/>
    </row>
    <row r="417" spans="1:12" x14ac:dyDescent="0.35">
      <c r="A417" s="10"/>
      <c r="B417" s="12"/>
      <c r="C417" s="10"/>
      <c r="F417" s="10"/>
      <c r="G417" s="10"/>
      <c r="H417" s="10"/>
      <c r="I417" s="10"/>
      <c r="J417" s="10"/>
      <c r="K417" s="10"/>
      <c r="L417" s="10"/>
    </row>
    <row r="418" spans="1:12" x14ac:dyDescent="0.35">
      <c r="A418" s="10"/>
      <c r="B418" s="12"/>
      <c r="C418" s="10"/>
      <c r="F418" s="10"/>
      <c r="G418" s="10"/>
      <c r="H418" s="10"/>
      <c r="I418" s="10"/>
      <c r="J418" s="10"/>
      <c r="K418" s="10"/>
      <c r="L418" s="10"/>
    </row>
    <row r="419" spans="1:12" x14ac:dyDescent="0.35">
      <c r="A419" s="10"/>
      <c r="B419" s="12"/>
      <c r="C419" s="10"/>
      <c r="F419" s="10"/>
      <c r="G419" s="10"/>
      <c r="H419" s="10"/>
      <c r="I419" s="10"/>
      <c r="J419" s="10"/>
      <c r="K419" s="10"/>
      <c r="L419" s="10"/>
    </row>
    <row r="420" spans="1:12" x14ac:dyDescent="0.35">
      <c r="A420" s="10"/>
      <c r="B420" s="12"/>
      <c r="C420" s="10"/>
      <c r="F420" s="10"/>
      <c r="G420" s="10"/>
      <c r="H420" s="10"/>
      <c r="I420" s="10"/>
      <c r="J420" s="10"/>
      <c r="K420" s="10"/>
      <c r="L420" s="10"/>
    </row>
    <row r="421" spans="1:12" x14ac:dyDescent="0.35">
      <c r="A421" s="10"/>
      <c r="B421" s="12"/>
      <c r="C421" s="10"/>
      <c r="F421" s="10"/>
      <c r="G421" s="10"/>
      <c r="H421" s="10"/>
      <c r="I421" s="10"/>
      <c r="J421" s="10"/>
      <c r="K421" s="10"/>
      <c r="L421" s="10"/>
    </row>
    <row r="422" spans="1:12" x14ac:dyDescent="0.35">
      <c r="A422" s="10"/>
      <c r="B422" s="12"/>
      <c r="C422" s="10"/>
      <c r="F422" s="10"/>
      <c r="G422" s="10"/>
      <c r="H422" s="10"/>
      <c r="I422" s="10"/>
      <c r="J422" s="10"/>
      <c r="K422" s="10"/>
      <c r="L422" s="10"/>
    </row>
    <row r="423" spans="1:12" x14ac:dyDescent="0.35">
      <c r="A423" s="10"/>
      <c r="B423" s="12"/>
      <c r="C423" s="10"/>
      <c r="F423" s="10"/>
      <c r="G423" s="10"/>
      <c r="H423" s="10"/>
      <c r="I423" s="10"/>
      <c r="J423" s="10"/>
      <c r="K423" s="10"/>
      <c r="L423" s="10"/>
    </row>
    <row r="424" spans="1:12" x14ac:dyDescent="0.35">
      <c r="A424" s="10"/>
      <c r="B424" s="12"/>
      <c r="C424" s="10"/>
      <c r="F424" s="10"/>
      <c r="G424" s="10"/>
      <c r="H424" s="10"/>
      <c r="I424" s="10"/>
      <c r="J424" s="10"/>
      <c r="K424" s="10"/>
      <c r="L424" s="10"/>
    </row>
    <row r="425" spans="1:12" x14ac:dyDescent="0.35">
      <c r="A425" s="10"/>
      <c r="B425" s="12"/>
      <c r="C425" s="10"/>
      <c r="F425" s="10"/>
      <c r="G425" s="10"/>
      <c r="H425" s="10"/>
      <c r="I425" s="10"/>
      <c r="J425" s="10"/>
      <c r="K425" s="10"/>
      <c r="L425" s="10"/>
    </row>
    <row r="426" spans="1:12" x14ac:dyDescent="0.35">
      <c r="A426" s="10"/>
      <c r="B426" s="12"/>
      <c r="C426" s="10"/>
      <c r="F426" s="10"/>
      <c r="G426" s="10"/>
      <c r="H426" s="10"/>
      <c r="I426" s="10"/>
      <c r="J426" s="10"/>
      <c r="K426" s="10"/>
      <c r="L426" s="10"/>
    </row>
    <row r="427" spans="1:12" x14ac:dyDescent="0.35">
      <c r="A427" s="10"/>
      <c r="B427" s="12"/>
      <c r="C427" s="10"/>
      <c r="F427" s="10"/>
      <c r="G427" s="10"/>
      <c r="H427" s="10"/>
      <c r="I427" s="10"/>
      <c r="J427" s="10"/>
      <c r="K427" s="10"/>
      <c r="L427" s="10"/>
    </row>
    <row r="428" spans="1:12" x14ac:dyDescent="0.35">
      <c r="A428" s="10"/>
      <c r="B428" s="12"/>
      <c r="C428" s="10"/>
      <c r="F428" s="10"/>
      <c r="G428" s="10"/>
      <c r="H428" s="10"/>
      <c r="I428" s="10"/>
      <c r="J428" s="10"/>
      <c r="K428" s="10"/>
      <c r="L428" s="10"/>
    </row>
    <row r="429" spans="1:12" x14ac:dyDescent="0.35">
      <c r="A429" s="10"/>
      <c r="B429" s="12"/>
      <c r="C429" s="10"/>
      <c r="F429" s="10"/>
      <c r="G429" s="10"/>
      <c r="H429" s="10"/>
      <c r="I429" s="10"/>
      <c r="J429" s="10"/>
      <c r="K429" s="10"/>
      <c r="L429" s="10"/>
    </row>
    <row r="430" spans="1:12" x14ac:dyDescent="0.35">
      <c r="A430" s="10"/>
      <c r="B430" s="12"/>
      <c r="C430" s="10"/>
      <c r="F430" s="10"/>
      <c r="G430" s="10"/>
      <c r="H430" s="10"/>
      <c r="I430" s="10"/>
      <c r="J430" s="10"/>
      <c r="K430" s="10"/>
      <c r="L430" s="10"/>
    </row>
    <row r="431" spans="1:12" x14ac:dyDescent="0.35">
      <c r="A431" s="10"/>
      <c r="B431" s="12"/>
      <c r="C431" s="10"/>
      <c r="F431" s="10"/>
      <c r="G431" s="10"/>
      <c r="H431" s="10"/>
      <c r="I431" s="10"/>
      <c r="J431" s="10"/>
      <c r="K431" s="10"/>
      <c r="L431" s="10"/>
    </row>
    <row r="432" spans="1:12" x14ac:dyDescent="0.35">
      <c r="A432" s="10"/>
      <c r="B432" s="12"/>
      <c r="C432" s="10"/>
      <c r="F432" s="10"/>
      <c r="G432" s="10"/>
      <c r="H432" s="10"/>
      <c r="I432" s="10"/>
      <c r="J432" s="10"/>
      <c r="K432" s="10"/>
      <c r="L432" s="10"/>
    </row>
    <row r="433" spans="1:12" x14ac:dyDescent="0.35">
      <c r="A433" s="10"/>
      <c r="B433" s="12"/>
      <c r="C433" s="10"/>
      <c r="F433" s="10"/>
      <c r="G433" s="10"/>
      <c r="H433" s="10"/>
      <c r="I433" s="10"/>
      <c r="J433" s="10"/>
      <c r="K433" s="10"/>
      <c r="L433" s="10"/>
    </row>
    <row r="434" spans="1:12" x14ac:dyDescent="0.35">
      <c r="A434" s="10"/>
      <c r="B434" s="12"/>
      <c r="C434" s="10"/>
      <c r="F434" s="10"/>
      <c r="G434" s="10"/>
      <c r="H434" s="10"/>
      <c r="I434" s="10"/>
      <c r="J434" s="10"/>
      <c r="K434" s="10"/>
      <c r="L434" s="10"/>
    </row>
    <row r="435" spans="1:12" x14ac:dyDescent="0.35">
      <c r="A435" s="10"/>
      <c r="B435" s="12"/>
      <c r="C435" s="10"/>
      <c r="F435" s="10"/>
      <c r="G435" s="10"/>
      <c r="H435" s="10"/>
      <c r="I435" s="10"/>
      <c r="J435" s="10"/>
      <c r="K435" s="10"/>
      <c r="L435" s="10"/>
    </row>
    <row r="436" spans="1:12" x14ac:dyDescent="0.35">
      <c r="A436" s="10"/>
      <c r="B436" s="12"/>
      <c r="C436" s="10"/>
      <c r="F436" s="10"/>
      <c r="G436" s="10"/>
      <c r="H436" s="10"/>
      <c r="I436" s="10"/>
      <c r="J436" s="10"/>
      <c r="K436" s="10"/>
      <c r="L436" s="10"/>
    </row>
    <row r="437" spans="1:12" x14ac:dyDescent="0.35">
      <c r="A437" s="10"/>
      <c r="B437" s="12"/>
      <c r="C437" s="10"/>
      <c r="F437" s="10"/>
      <c r="G437" s="10"/>
      <c r="H437" s="10"/>
      <c r="I437" s="10"/>
      <c r="J437" s="10"/>
      <c r="K437" s="10"/>
      <c r="L437" s="10"/>
    </row>
    <row r="438" spans="1:12" x14ac:dyDescent="0.35">
      <c r="A438" s="10"/>
      <c r="B438" s="12"/>
      <c r="C438" s="10"/>
      <c r="F438" s="10"/>
      <c r="G438" s="10"/>
      <c r="H438" s="10"/>
      <c r="I438" s="10"/>
      <c r="J438" s="10"/>
      <c r="K438" s="10"/>
      <c r="L438" s="10"/>
    </row>
    <row r="439" spans="1:12" x14ac:dyDescent="0.35">
      <c r="A439" s="10"/>
      <c r="B439" s="12"/>
      <c r="C439" s="10"/>
      <c r="F439" s="10"/>
      <c r="G439" s="10"/>
      <c r="H439" s="10"/>
      <c r="I439" s="10"/>
      <c r="J439" s="10"/>
      <c r="K439" s="10"/>
      <c r="L439" s="10"/>
    </row>
    <row r="440" spans="1:12" x14ac:dyDescent="0.35">
      <c r="A440" s="10"/>
      <c r="B440" s="12"/>
      <c r="C440" s="10"/>
      <c r="F440" s="10"/>
      <c r="G440" s="10"/>
      <c r="H440" s="10"/>
      <c r="I440" s="10"/>
      <c r="J440" s="10"/>
      <c r="K440" s="10"/>
      <c r="L440" s="10"/>
    </row>
    <row r="441" spans="1:12" x14ac:dyDescent="0.35">
      <c r="A441" s="10"/>
      <c r="B441" s="12"/>
      <c r="C441" s="10"/>
      <c r="F441" s="10"/>
      <c r="G441" s="10"/>
      <c r="H441" s="10"/>
      <c r="I441" s="10"/>
      <c r="J441" s="10"/>
      <c r="K441" s="10"/>
      <c r="L441" s="10"/>
    </row>
    <row r="442" spans="1:12" x14ac:dyDescent="0.35">
      <c r="A442" s="10"/>
      <c r="B442" s="12"/>
      <c r="C442" s="10"/>
      <c r="F442" s="10"/>
      <c r="G442" s="10"/>
      <c r="H442" s="10"/>
      <c r="I442" s="10"/>
      <c r="J442" s="10"/>
      <c r="K442" s="10"/>
      <c r="L442" s="10"/>
    </row>
    <row r="443" spans="1:12" x14ac:dyDescent="0.35">
      <c r="A443" s="10"/>
      <c r="B443" s="12"/>
      <c r="C443" s="10"/>
      <c r="F443" s="10"/>
      <c r="G443" s="10"/>
      <c r="H443" s="10"/>
      <c r="I443" s="10"/>
      <c r="J443" s="10"/>
      <c r="K443" s="10"/>
      <c r="L443" s="10"/>
    </row>
    <row r="444" spans="1:12" x14ac:dyDescent="0.35">
      <c r="A444" s="10"/>
      <c r="B444" s="12"/>
      <c r="C444" s="10"/>
      <c r="F444" s="10"/>
      <c r="G444" s="10"/>
      <c r="H444" s="10"/>
      <c r="I444" s="10"/>
      <c r="J444" s="10"/>
      <c r="K444" s="10"/>
      <c r="L444" s="10"/>
    </row>
    <row r="445" spans="1:12" x14ac:dyDescent="0.35">
      <c r="A445" s="10"/>
      <c r="B445" s="12"/>
      <c r="C445" s="10"/>
      <c r="F445" s="10"/>
      <c r="G445" s="10"/>
      <c r="H445" s="10"/>
      <c r="I445" s="10"/>
      <c r="J445" s="10"/>
      <c r="K445" s="10"/>
      <c r="L445" s="10"/>
    </row>
    <row r="446" spans="1:12" x14ac:dyDescent="0.35">
      <c r="A446" s="10"/>
      <c r="B446" s="12"/>
      <c r="C446" s="10"/>
      <c r="F446" s="10"/>
      <c r="G446" s="10"/>
      <c r="H446" s="10"/>
      <c r="I446" s="10"/>
      <c r="J446" s="10"/>
      <c r="K446" s="10"/>
      <c r="L446" s="10"/>
    </row>
    <row r="447" spans="1:12" x14ac:dyDescent="0.35">
      <c r="A447" s="10"/>
      <c r="B447" s="12"/>
      <c r="C447" s="10"/>
      <c r="F447" s="10"/>
      <c r="G447" s="10"/>
      <c r="H447" s="10"/>
      <c r="I447" s="10"/>
      <c r="J447" s="10"/>
      <c r="K447" s="10"/>
      <c r="L447" s="10"/>
    </row>
    <row r="448" spans="1:12" x14ac:dyDescent="0.35">
      <c r="A448" s="10"/>
      <c r="B448" s="12"/>
      <c r="C448" s="10"/>
      <c r="F448" s="10"/>
      <c r="G448" s="10"/>
      <c r="H448" s="10"/>
      <c r="I448" s="10"/>
      <c r="J448" s="10"/>
      <c r="K448" s="10"/>
      <c r="L448" s="10"/>
    </row>
    <row r="449" spans="1:12" x14ac:dyDescent="0.35">
      <c r="A449" s="10"/>
      <c r="B449" s="12"/>
      <c r="C449" s="10"/>
      <c r="F449" s="10"/>
      <c r="G449" s="10"/>
      <c r="H449" s="10"/>
      <c r="I449" s="10"/>
      <c r="J449" s="10"/>
      <c r="K449" s="10"/>
      <c r="L449" s="10"/>
    </row>
    <row r="450" spans="1:12" x14ac:dyDescent="0.35">
      <c r="A450" s="10"/>
      <c r="B450" s="12"/>
      <c r="C450" s="10"/>
      <c r="F450" s="10"/>
      <c r="G450" s="10"/>
      <c r="H450" s="10"/>
      <c r="I450" s="10"/>
      <c r="J450" s="10"/>
      <c r="K450" s="10"/>
      <c r="L450" s="10"/>
    </row>
    <row r="451" spans="1:12" x14ac:dyDescent="0.35">
      <c r="A451" s="10"/>
      <c r="B451" s="12"/>
      <c r="C451" s="10"/>
      <c r="F451" s="10"/>
      <c r="G451" s="10"/>
      <c r="H451" s="10"/>
      <c r="I451" s="10"/>
      <c r="J451" s="10"/>
      <c r="K451" s="10"/>
      <c r="L451" s="10"/>
    </row>
    <row r="452" spans="1:12" x14ac:dyDescent="0.35">
      <c r="A452" s="10"/>
      <c r="B452" s="12"/>
      <c r="C452" s="10"/>
      <c r="F452" s="10"/>
      <c r="G452" s="10"/>
      <c r="H452" s="10"/>
      <c r="I452" s="10"/>
      <c r="J452" s="10"/>
      <c r="K452" s="10"/>
      <c r="L452" s="10"/>
    </row>
    <row r="453" spans="1:12" x14ac:dyDescent="0.35">
      <c r="A453" s="10"/>
      <c r="B453" s="12"/>
      <c r="C453" s="10"/>
      <c r="F453" s="10"/>
      <c r="G453" s="10"/>
      <c r="H453" s="10"/>
      <c r="I453" s="10"/>
      <c r="J453" s="10"/>
      <c r="K453" s="10"/>
      <c r="L453" s="10"/>
    </row>
    <row r="454" spans="1:12" x14ac:dyDescent="0.35">
      <c r="A454" s="10"/>
      <c r="B454" s="12"/>
      <c r="C454" s="10"/>
      <c r="F454" s="10"/>
      <c r="G454" s="10"/>
      <c r="H454" s="10"/>
      <c r="I454" s="10"/>
      <c r="J454" s="10"/>
      <c r="K454" s="10"/>
      <c r="L454" s="10"/>
    </row>
    <row r="455" spans="1:12" x14ac:dyDescent="0.35">
      <c r="A455" s="10"/>
      <c r="B455" s="12"/>
      <c r="C455" s="10"/>
      <c r="F455" s="10"/>
      <c r="G455" s="10"/>
      <c r="H455" s="10"/>
      <c r="I455" s="10"/>
      <c r="J455" s="10"/>
      <c r="K455" s="10"/>
      <c r="L455" s="10"/>
    </row>
    <row r="456" spans="1:12" x14ac:dyDescent="0.35">
      <c r="A456" s="10"/>
      <c r="B456" s="12"/>
      <c r="C456" s="10"/>
      <c r="F456" s="10"/>
      <c r="G456" s="10"/>
      <c r="H456" s="10"/>
      <c r="I456" s="10"/>
      <c r="J456" s="10"/>
      <c r="K456" s="10"/>
      <c r="L456" s="10"/>
    </row>
    <row r="457" spans="1:12" x14ac:dyDescent="0.35">
      <c r="A457" s="10"/>
      <c r="B457" s="12"/>
      <c r="C457" s="10"/>
      <c r="F457" s="10"/>
      <c r="G457" s="10"/>
      <c r="H457" s="10"/>
      <c r="I457" s="10"/>
      <c r="J457" s="10"/>
      <c r="K457" s="10"/>
      <c r="L457" s="10"/>
    </row>
    <row r="458" spans="1:12" x14ac:dyDescent="0.35">
      <c r="A458" s="10"/>
      <c r="B458" s="12"/>
      <c r="C458" s="10"/>
      <c r="F458" s="10"/>
      <c r="G458" s="10"/>
      <c r="H458" s="10"/>
      <c r="I458" s="10"/>
      <c r="J458" s="10"/>
      <c r="K458" s="10"/>
      <c r="L458" s="10"/>
    </row>
    <row r="459" spans="1:12" x14ac:dyDescent="0.35">
      <c r="A459" s="10"/>
      <c r="B459" s="12"/>
      <c r="C459" s="10"/>
      <c r="F459" s="10"/>
      <c r="G459" s="10"/>
      <c r="H459" s="10"/>
      <c r="I459" s="10"/>
      <c r="J459" s="10"/>
      <c r="K459" s="10"/>
      <c r="L459" s="10"/>
    </row>
    <row r="460" spans="1:12" x14ac:dyDescent="0.35">
      <c r="A460" s="10"/>
      <c r="B460" s="12"/>
      <c r="C460" s="10"/>
      <c r="F460" s="10"/>
      <c r="G460" s="10"/>
      <c r="H460" s="10"/>
      <c r="I460" s="10"/>
      <c r="J460" s="10"/>
      <c r="K460" s="10"/>
      <c r="L460" s="10"/>
    </row>
    <row r="461" spans="1:12" x14ac:dyDescent="0.35">
      <c r="A461" s="10"/>
      <c r="B461" s="12"/>
      <c r="C461" s="10"/>
      <c r="F461" s="10"/>
      <c r="G461" s="10"/>
      <c r="H461" s="10"/>
      <c r="I461" s="10"/>
      <c r="J461" s="10"/>
      <c r="K461" s="10"/>
      <c r="L461" s="10"/>
    </row>
    <row r="462" spans="1:12" x14ac:dyDescent="0.35">
      <c r="A462" s="10"/>
      <c r="B462" s="12"/>
      <c r="C462" s="10"/>
      <c r="F462" s="10"/>
      <c r="G462" s="10"/>
      <c r="H462" s="10"/>
      <c r="I462" s="10"/>
      <c r="J462" s="10"/>
      <c r="K462" s="10"/>
      <c r="L462" s="10"/>
    </row>
    <row r="463" spans="1:12" x14ac:dyDescent="0.35">
      <c r="A463" s="10"/>
      <c r="B463" s="12"/>
      <c r="C463" s="10"/>
      <c r="F463" s="10"/>
      <c r="G463" s="10"/>
      <c r="H463" s="10"/>
      <c r="I463" s="10"/>
      <c r="J463" s="10"/>
      <c r="K463" s="10"/>
      <c r="L463" s="10"/>
    </row>
    <row r="464" spans="1:12" x14ac:dyDescent="0.35">
      <c r="A464" s="10"/>
      <c r="B464" s="12"/>
      <c r="C464" s="10"/>
      <c r="F464" s="10"/>
      <c r="G464" s="10"/>
      <c r="H464" s="10"/>
      <c r="I464" s="10"/>
      <c r="J464" s="10"/>
      <c r="K464" s="10"/>
      <c r="L464" s="10"/>
    </row>
    <row r="465" spans="1:12" x14ac:dyDescent="0.35">
      <c r="A465" s="10"/>
      <c r="B465" s="12"/>
      <c r="C465" s="10"/>
      <c r="F465" s="10"/>
      <c r="G465" s="10"/>
      <c r="H465" s="10"/>
      <c r="I465" s="10"/>
      <c r="J465" s="10"/>
      <c r="K465" s="10"/>
      <c r="L465" s="10"/>
    </row>
    <row r="466" spans="1:12" x14ac:dyDescent="0.35">
      <c r="A466" s="10"/>
      <c r="B466" s="12"/>
      <c r="C466" s="10"/>
      <c r="F466" s="10"/>
      <c r="G466" s="10"/>
      <c r="H466" s="10"/>
      <c r="I466" s="10"/>
      <c r="J466" s="10"/>
      <c r="K466" s="10"/>
      <c r="L466" s="10"/>
    </row>
    <row r="467" spans="1:12" x14ac:dyDescent="0.35">
      <c r="A467" s="10"/>
      <c r="B467" s="12"/>
      <c r="C467" s="10"/>
      <c r="F467" s="10"/>
      <c r="G467" s="10"/>
      <c r="H467" s="10"/>
      <c r="I467" s="10"/>
      <c r="J467" s="10"/>
      <c r="K467" s="10"/>
      <c r="L467" s="10"/>
    </row>
    <row r="468" spans="1:12" x14ac:dyDescent="0.35">
      <c r="A468" s="10"/>
      <c r="B468" s="12"/>
      <c r="C468" s="10"/>
      <c r="F468" s="10"/>
      <c r="G468" s="10"/>
      <c r="H468" s="10"/>
      <c r="I468" s="10"/>
      <c r="J468" s="10"/>
      <c r="K468" s="10"/>
      <c r="L468" s="10"/>
    </row>
    <row r="469" spans="1:12" x14ac:dyDescent="0.35">
      <c r="A469" s="10"/>
      <c r="B469" s="12"/>
      <c r="C469" s="10"/>
      <c r="F469" s="10"/>
      <c r="G469" s="10"/>
      <c r="H469" s="10"/>
      <c r="I469" s="10"/>
      <c r="J469" s="10"/>
      <c r="K469" s="10"/>
      <c r="L469" s="10"/>
    </row>
    <row r="470" spans="1:12" x14ac:dyDescent="0.35">
      <c r="A470" s="10"/>
      <c r="B470" s="12"/>
      <c r="C470" s="10"/>
      <c r="F470" s="10"/>
      <c r="G470" s="10"/>
      <c r="H470" s="10"/>
      <c r="I470" s="10"/>
      <c r="J470" s="10"/>
      <c r="K470" s="10"/>
      <c r="L470" s="10"/>
    </row>
    <row r="471" spans="1:12" x14ac:dyDescent="0.35">
      <c r="A471" s="10"/>
      <c r="B471" s="12"/>
      <c r="C471" s="10"/>
      <c r="F471" s="10"/>
      <c r="G471" s="10"/>
      <c r="H471" s="10"/>
      <c r="I471" s="10"/>
      <c r="J471" s="10"/>
      <c r="K471" s="10"/>
      <c r="L471" s="10"/>
    </row>
    <row r="472" spans="1:12" x14ac:dyDescent="0.35">
      <c r="A472" s="10"/>
      <c r="B472" s="12"/>
      <c r="C472" s="10"/>
      <c r="F472" s="10"/>
      <c r="G472" s="10"/>
      <c r="H472" s="10"/>
      <c r="I472" s="10"/>
      <c r="J472" s="10"/>
      <c r="K472" s="10"/>
      <c r="L472" s="10"/>
    </row>
    <row r="473" spans="1:12" x14ac:dyDescent="0.35">
      <c r="A473" s="10"/>
      <c r="B473" s="12"/>
      <c r="C473" s="10"/>
      <c r="F473" s="10"/>
      <c r="G473" s="10"/>
      <c r="H473" s="10"/>
      <c r="I473" s="10"/>
      <c r="J473" s="10"/>
      <c r="K473" s="10"/>
      <c r="L473" s="10"/>
    </row>
    <row r="474" spans="1:12" x14ac:dyDescent="0.35">
      <c r="A474" s="10"/>
      <c r="B474" s="12"/>
      <c r="C474" s="10"/>
      <c r="F474" s="10"/>
      <c r="G474" s="10"/>
      <c r="H474" s="10"/>
      <c r="I474" s="10"/>
      <c r="J474" s="10"/>
      <c r="K474" s="10"/>
      <c r="L474" s="10"/>
    </row>
    <row r="475" spans="1:12" x14ac:dyDescent="0.35">
      <c r="A475" s="10"/>
      <c r="B475" s="12"/>
      <c r="C475" s="10"/>
      <c r="F475" s="10"/>
      <c r="G475" s="10"/>
      <c r="H475" s="10"/>
      <c r="I475" s="10"/>
      <c r="J475" s="10"/>
      <c r="K475" s="10"/>
      <c r="L475" s="10"/>
    </row>
    <row r="476" spans="1:12" x14ac:dyDescent="0.35">
      <c r="A476" s="10"/>
      <c r="B476" s="12"/>
      <c r="C476" s="10"/>
      <c r="F476" s="10"/>
      <c r="G476" s="10"/>
      <c r="H476" s="10"/>
      <c r="I476" s="10"/>
      <c r="J476" s="10"/>
      <c r="K476" s="10"/>
      <c r="L476" s="10"/>
    </row>
    <row r="477" spans="1:12" x14ac:dyDescent="0.35">
      <c r="A477" s="10"/>
      <c r="B477" s="12"/>
      <c r="C477" s="10"/>
      <c r="F477" s="10"/>
      <c r="G477" s="10"/>
      <c r="H477" s="10"/>
      <c r="I477" s="10"/>
      <c r="J477" s="10"/>
      <c r="K477" s="10"/>
      <c r="L477" s="10"/>
    </row>
    <row r="478" spans="1:12" x14ac:dyDescent="0.35">
      <c r="A478" s="10"/>
      <c r="B478" s="12"/>
      <c r="C478" s="10"/>
      <c r="F478" s="10"/>
      <c r="G478" s="10"/>
      <c r="H478" s="10"/>
      <c r="I478" s="10"/>
      <c r="J478" s="10"/>
      <c r="K478" s="10"/>
      <c r="L478" s="10"/>
    </row>
    <row r="479" spans="1:12" x14ac:dyDescent="0.35">
      <c r="A479" s="10"/>
      <c r="B479" s="12"/>
      <c r="C479" s="10"/>
      <c r="F479" s="10"/>
      <c r="G479" s="10"/>
      <c r="H479" s="10"/>
      <c r="I479" s="10"/>
      <c r="J479" s="10"/>
      <c r="K479" s="10"/>
      <c r="L479" s="10"/>
    </row>
    <row r="480" spans="1:12" x14ac:dyDescent="0.35">
      <c r="A480" s="10"/>
      <c r="B480" s="12"/>
      <c r="C480" s="10"/>
      <c r="F480" s="10"/>
      <c r="G480" s="10"/>
      <c r="H480" s="10"/>
      <c r="I480" s="10"/>
      <c r="J480" s="10"/>
      <c r="K480" s="10"/>
      <c r="L480" s="10"/>
    </row>
    <row r="481" spans="1:12" x14ac:dyDescent="0.35">
      <c r="A481" s="10"/>
      <c r="B481" s="12"/>
      <c r="C481" s="10"/>
      <c r="F481" s="10"/>
      <c r="G481" s="10"/>
      <c r="H481" s="10"/>
      <c r="I481" s="10"/>
      <c r="J481" s="10"/>
      <c r="K481" s="10"/>
      <c r="L481" s="10"/>
    </row>
    <row r="482" spans="1:12" x14ac:dyDescent="0.35">
      <c r="A482" s="10"/>
      <c r="B482" s="12"/>
      <c r="C482" s="10"/>
      <c r="F482" s="10"/>
      <c r="G482" s="10"/>
      <c r="H482" s="10"/>
      <c r="I482" s="10"/>
      <c r="J482" s="10"/>
      <c r="K482" s="10"/>
      <c r="L482" s="10"/>
    </row>
    <row r="483" spans="1:12" x14ac:dyDescent="0.35">
      <c r="A483" s="10"/>
      <c r="B483" s="12"/>
      <c r="C483" s="10"/>
      <c r="F483" s="10"/>
      <c r="G483" s="10"/>
      <c r="H483" s="10"/>
      <c r="I483" s="10"/>
      <c r="J483" s="10"/>
      <c r="K483" s="10"/>
      <c r="L483" s="10"/>
    </row>
    <row r="484" spans="1:12" x14ac:dyDescent="0.35">
      <c r="A484" s="10"/>
      <c r="B484" s="12"/>
      <c r="C484" s="10"/>
      <c r="F484" s="10"/>
      <c r="G484" s="10"/>
      <c r="H484" s="10"/>
      <c r="I484" s="10"/>
      <c r="J484" s="10"/>
      <c r="K484" s="10"/>
      <c r="L484" s="10"/>
    </row>
    <row r="485" spans="1:12" x14ac:dyDescent="0.35">
      <c r="A485" s="10"/>
      <c r="B485" s="12"/>
      <c r="C485" s="10"/>
      <c r="F485" s="10"/>
      <c r="G485" s="10"/>
      <c r="H485" s="10"/>
      <c r="I485" s="10"/>
      <c r="J485" s="10"/>
      <c r="K485" s="10"/>
      <c r="L485" s="10"/>
    </row>
    <row r="486" spans="1:12" x14ac:dyDescent="0.35">
      <c r="A486" s="10"/>
      <c r="B486" s="12"/>
      <c r="C486" s="10"/>
      <c r="F486" s="10"/>
      <c r="G486" s="10"/>
      <c r="H486" s="10"/>
      <c r="I486" s="10"/>
      <c r="J486" s="10"/>
      <c r="K486" s="10"/>
      <c r="L486" s="10"/>
    </row>
    <row r="487" spans="1:12" x14ac:dyDescent="0.35">
      <c r="A487" s="10"/>
      <c r="B487" s="12"/>
      <c r="C487" s="10"/>
      <c r="F487" s="10"/>
      <c r="G487" s="10"/>
      <c r="H487" s="10"/>
      <c r="I487" s="10"/>
      <c r="J487" s="10"/>
      <c r="K487" s="10"/>
      <c r="L487" s="10"/>
    </row>
    <row r="488" spans="1:12" x14ac:dyDescent="0.35">
      <c r="A488" s="10"/>
      <c r="B488" s="12"/>
      <c r="C488" s="10"/>
      <c r="F488" s="10"/>
      <c r="G488" s="10"/>
      <c r="H488" s="10"/>
      <c r="I488" s="10"/>
      <c r="J488" s="10"/>
      <c r="K488" s="10"/>
      <c r="L488" s="10"/>
    </row>
    <row r="489" spans="1:12" x14ac:dyDescent="0.35">
      <c r="A489" s="10"/>
      <c r="B489" s="12"/>
      <c r="C489" s="10"/>
      <c r="F489" s="10"/>
      <c r="G489" s="10"/>
      <c r="H489" s="10"/>
      <c r="I489" s="10"/>
      <c r="J489" s="10"/>
      <c r="K489" s="10"/>
      <c r="L489" s="10"/>
    </row>
    <row r="490" spans="1:12" x14ac:dyDescent="0.35">
      <c r="A490" s="10"/>
      <c r="B490" s="12"/>
      <c r="C490" s="10"/>
      <c r="F490" s="10"/>
      <c r="G490" s="10"/>
      <c r="H490" s="10"/>
      <c r="I490" s="10"/>
      <c r="J490" s="10"/>
      <c r="K490" s="10"/>
      <c r="L490" s="10"/>
    </row>
    <row r="491" spans="1:12" x14ac:dyDescent="0.35">
      <c r="A491" s="10"/>
      <c r="B491" s="12"/>
      <c r="C491" s="10"/>
      <c r="F491" s="10"/>
      <c r="G491" s="10"/>
      <c r="H491" s="10"/>
      <c r="I491" s="10"/>
      <c r="J491" s="10"/>
      <c r="K491" s="10"/>
      <c r="L491" s="10"/>
    </row>
    <row r="492" spans="1:12" x14ac:dyDescent="0.35">
      <c r="A492" s="10"/>
      <c r="B492" s="12"/>
      <c r="C492" s="10"/>
      <c r="F492" s="10"/>
      <c r="G492" s="10"/>
      <c r="H492" s="10"/>
      <c r="I492" s="10"/>
      <c r="J492" s="10"/>
      <c r="K492" s="10"/>
      <c r="L492" s="10"/>
    </row>
    <row r="493" spans="1:12" x14ac:dyDescent="0.35">
      <c r="A493" s="10"/>
      <c r="B493" s="12"/>
      <c r="C493" s="10"/>
      <c r="F493" s="10"/>
      <c r="G493" s="10"/>
      <c r="H493" s="10"/>
      <c r="I493" s="10"/>
      <c r="J493" s="10"/>
      <c r="K493" s="10"/>
      <c r="L493" s="10"/>
    </row>
    <row r="494" spans="1:12" x14ac:dyDescent="0.35">
      <c r="A494" s="10"/>
      <c r="B494" s="12"/>
      <c r="C494" s="10"/>
      <c r="F494" s="10"/>
      <c r="G494" s="10"/>
      <c r="H494" s="10"/>
      <c r="I494" s="10"/>
      <c r="J494" s="10"/>
      <c r="K494" s="10"/>
      <c r="L494" s="10"/>
    </row>
    <row r="495" spans="1:12" x14ac:dyDescent="0.35">
      <c r="A495" s="10"/>
      <c r="B495" s="12"/>
      <c r="C495" s="10"/>
      <c r="F495" s="10"/>
      <c r="G495" s="10"/>
      <c r="H495" s="10"/>
      <c r="I495" s="10"/>
      <c r="J495" s="10"/>
      <c r="K495" s="10"/>
      <c r="L495" s="10"/>
    </row>
    <row r="496" spans="1:12" x14ac:dyDescent="0.35">
      <c r="A496" s="10"/>
      <c r="B496" s="12"/>
      <c r="C496" s="10"/>
      <c r="F496" s="10"/>
      <c r="G496" s="10"/>
      <c r="H496" s="10"/>
      <c r="I496" s="10"/>
      <c r="J496" s="10"/>
      <c r="K496" s="10"/>
      <c r="L496" s="10"/>
    </row>
    <row r="497" spans="1:12" x14ac:dyDescent="0.35">
      <c r="A497" s="10"/>
      <c r="B497" s="12"/>
      <c r="C497" s="10"/>
      <c r="F497" s="10"/>
      <c r="G497" s="10"/>
      <c r="H497" s="10"/>
      <c r="I497" s="10"/>
      <c r="J497" s="10"/>
      <c r="K497" s="10"/>
      <c r="L497" s="10"/>
    </row>
    <row r="498" spans="1:12" x14ac:dyDescent="0.35">
      <c r="A498" s="10"/>
      <c r="B498" s="12"/>
      <c r="C498" s="10"/>
      <c r="F498" s="10"/>
      <c r="G498" s="10"/>
      <c r="H498" s="10"/>
      <c r="I498" s="10"/>
      <c r="J498" s="10"/>
      <c r="K498" s="10"/>
      <c r="L498" s="10"/>
    </row>
    <row r="499" spans="1:12" x14ac:dyDescent="0.35">
      <c r="A499" s="10"/>
      <c r="B499" s="12"/>
      <c r="C499" s="10"/>
      <c r="F499" s="10"/>
      <c r="G499" s="10"/>
      <c r="H499" s="10"/>
      <c r="I499" s="10"/>
      <c r="J499" s="10"/>
      <c r="K499" s="10"/>
      <c r="L499" s="10"/>
    </row>
    <row r="500" spans="1:12" x14ac:dyDescent="0.35">
      <c r="A500" s="10"/>
      <c r="B500" s="12"/>
      <c r="C500" s="10"/>
      <c r="F500" s="10"/>
      <c r="G500" s="10"/>
      <c r="H500" s="10"/>
      <c r="I500" s="10"/>
      <c r="J500" s="10"/>
      <c r="K500" s="10"/>
      <c r="L500" s="10"/>
    </row>
    <row r="501" spans="1:12" x14ac:dyDescent="0.35">
      <c r="A501" s="10"/>
      <c r="B501" s="12"/>
      <c r="C501" s="10"/>
      <c r="F501" s="10"/>
      <c r="G501" s="10"/>
      <c r="H501" s="10"/>
      <c r="I501" s="10"/>
      <c r="J501" s="10"/>
      <c r="K501" s="10"/>
      <c r="L501" s="10"/>
    </row>
    <row r="502" spans="1:12" x14ac:dyDescent="0.35">
      <c r="A502" s="10"/>
      <c r="B502" s="12"/>
      <c r="C502" s="10"/>
      <c r="F502" s="10"/>
      <c r="G502" s="10"/>
      <c r="H502" s="10"/>
      <c r="I502" s="10"/>
      <c r="J502" s="10"/>
      <c r="K502" s="10"/>
      <c r="L502" s="10"/>
    </row>
    <row r="503" spans="1:12" x14ac:dyDescent="0.35">
      <c r="A503" s="10"/>
      <c r="B503" s="12"/>
      <c r="C503" s="10"/>
      <c r="F503" s="10"/>
      <c r="G503" s="10"/>
      <c r="H503" s="10"/>
      <c r="I503" s="10"/>
      <c r="J503" s="10"/>
      <c r="K503" s="10"/>
      <c r="L503" s="10"/>
    </row>
    <row r="504" spans="1:12" x14ac:dyDescent="0.35">
      <c r="A504" s="10"/>
      <c r="B504" s="12"/>
      <c r="C504" s="10"/>
      <c r="F504" s="10"/>
      <c r="G504" s="10"/>
      <c r="H504" s="10"/>
      <c r="I504" s="10"/>
      <c r="J504" s="10"/>
      <c r="K504" s="10"/>
      <c r="L504" s="10"/>
    </row>
    <row r="505" spans="1:12" x14ac:dyDescent="0.35">
      <c r="A505" s="10"/>
      <c r="B505" s="12"/>
      <c r="C505" s="10"/>
      <c r="F505" s="10"/>
      <c r="G505" s="10"/>
      <c r="H505" s="10"/>
      <c r="I505" s="10"/>
      <c r="J505" s="10"/>
      <c r="K505" s="10"/>
      <c r="L505" s="10"/>
    </row>
    <row r="506" spans="1:12" x14ac:dyDescent="0.35">
      <c r="A506" s="10"/>
      <c r="B506" s="12"/>
      <c r="C506" s="10"/>
      <c r="F506" s="10"/>
      <c r="G506" s="10"/>
      <c r="H506" s="10"/>
      <c r="I506" s="10"/>
      <c r="J506" s="10"/>
      <c r="K506" s="10"/>
      <c r="L506" s="10"/>
    </row>
    <row r="507" spans="1:12" x14ac:dyDescent="0.35">
      <c r="A507" s="10"/>
      <c r="B507" s="12"/>
      <c r="C507" s="10"/>
      <c r="F507" s="10"/>
      <c r="G507" s="10"/>
      <c r="H507" s="10"/>
      <c r="I507" s="10"/>
      <c r="J507" s="10"/>
      <c r="K507" s="10"/>
      <c r="L507" s="10"/>
    </row>
    <row r="508" spans="1:12" x14ac:dyDescent="0.35">
      <c r="A508" s="10"/>
      <c r="B508" s="12"/>
      <c r="C508" s="10"/>
      <c r="F508" s="10"/>
      <c r="G508" s="10"/>
      <c r="H508" s="10"/>
      <c r="I508" s="10"/>
      <c r="J508" s="10"/>
      <c r="K508" s="10"/>
      <c r="L508" s="10"/>
    </row>
    <row r="509" spans="1:12" x14ac:dyDescent="0.35">
      <c r="A509" s="10"/>
      <c r="B509" s="12"/>
      <c r="C509" s="10"/>
      <c r="F509" s="10"/>
      <c r="G509" s="10"/>
      <c r="H509" s="10"/>
      <c r="I509" s="10"/>
      <c r="J509" s="10"/>
      <c r="K509" s="10"/>
      <c r="L509" s="10"/>
    </row>
    <row r="510" spans="1:12" x14ac:dyDescent="0.35">
      <c r="A510" s="10"/>
      <c r="B510" s="12"/>
      <c r="C510" s="10"/>
      <c r="F510" s="10"/>
      <c r="G510" s="10"/>
      <c r="H510" s="10"/>
      <c r="I510" s="10"/>
      <c r="J510" s="10"/>
      <c r="K510" s="10"/>
      <c r="L510" s="10"/>
    </row>
    <row r="511" spans="1:12" x14ac:dyDescent="0.35">
      <c r="A511" s="10"/>
      <c r="B511" s="12"/>
      <c r="C511" s="10"/>
      <c r="F511" s="10"/>
      <c r="G511" s="10"/>
      <c r="H511" s="10"/>
      <c r="I511" s="10"/>
      <c r="J511" s="10"/>
      <c r="K511" s="10"/>
      <c r="L511" s="10"/>
    </row>
    <row r="512" spans="1:12" x14ac:dyDescent="0.35">
      <c r="A512" s="10"/>
      <c r="B512" s="12"/>
      <c r="C512" s="10"/>
      <c r="F512" s="10"/>
      <c r="G512" s="10"/>
      <c r="H512" s="10"/>
      <c r="I512" s="10"/>
      <c r="J512" s="10"/>
      <c r="K512" s="10"/>
      <c r="L512" s="10"/>
    </row>
    <row r="513" spans="1:12" x14ac:dyDescent="0.35">
      <c r="A513" s="10"/>
      <c r="B513" s="12"/>
      <c r="C513" s="10"/>
      <c r="F513" s="10"/>
      <c r="G513" s="10"/>
      <c r="H513" s="10"/>
      <c r="I513" s="10"/>
      <c r="J513" s="10"/>
      <c r="K513" s="10"/>
      <c r="L513" s="10"/>
    </row>
    <row r="514" spans="1:12" x14ac:dyDescent="0.35">
      <c r="A514" s="10"/>
      <c r="B514" s="12"/>
      <c r="C514" s="10"/>
      <c r="F514" s="10"/>
      <c r="G514" s="10"/>
      <c r="H514" s="10"/>
      <c r="I514" s="10"/>
      <c r="J514" s="10"/>
      <c r="K514" s="10"/>
      <c r="L514" s="10"/>
    </row>
    <row r="515" spans="1:12" x14ac:dyDescent="0.35">
      <c r="A515" s="10"/>
      <c r="B515" s="12"/>
      <c r="C515" s="10"/>
      <c r="F515" s="10"/>
      <c r="G515" s="10"/>
      <c r="H515" s="10"/>
      <c r="I515" s="10"/>
      <c r="J515" s="10"/>
      <c r="K515" s="10"/>
      <c r="L515" s="10"/>
    </row>
    <row r="516" spans="1:12" x14ac:dyDescent="0.35">
      <c r="A516" s="10"/>
      <c r="B516" s="12"/>
      <c r="C516" s="10"/>
      <c r="F516" s="10"/>
      <c r="G516" s="10"/>
      <c r="H516" s="10"/>
      <c r="I516" s="10"/>
      <c r="J516" s="10"/>
      <c r="K516" s="10"/>
      <c r="L516" s="10"/>
    </row>
    <row r="517" spans="1:12" x14ac:dyDescent="0.35">
      <c r="A517" s="10"/>
      <c r="B517" s="12"/>
      <c r="C517" s="10"/>
      <c r="F517" s="10"/>
      <c r="G517" s="10"/>
      <c r="H517" s="10"/>
      <c r="I517" s="10"/>
      <c r="J517" s="10"/>
      <c r="K517" s="10"/>
      <c r="L517" s="10"/>
    </row>
    <row r="518" spans="1:12" x14ac:dyDescent="0.35">
      <c r="A518" s="10"/>
      <c r="B518" s="12"/>
      <c r="C518" s="10"/>
      <c r="F518" s="10"/>
      <c r="G518" s="10"/>
      <c r="H518" s="10"/>
      <c r="I518" s="10"/>
      <c r="J518" s="10"/>
      <c r="K518" s="10"/>
      <c r="L518" s="10"/>
    </row>
    <row r="519" spans="1:12" x14ac:dyDescent="0.35">
      <c r="A519" s="10"/>
      <c r="B519" s="12"/>
      <c r="C519" s="10"/>
      <c r="F519" s="10"/>
      <c r="G519" s="10"/>
      <c r="H519" s="10"/>
      <c r="I519" s="10"/>
      <c r="J519" s="10"/>
      <c r="K519" s="10"/>
      <c r="L519" s="10"/>
    </row>
    <row r="520" spans="1:12" x14ac:dyDescent="0.35">
      <c r="A520" s="10"/>
      <c r="B520" s="12"/>
      <c r="C520" s="10"/>
      <c r="F520" s="10"/>
      <c r="G520" s="10"/>
      <c r="H520" s="10"/>
      <c r="I520" s="10"/>
      <c r="J520" s="10"/>
      <c r="K520" s="10"/>
      <c r="L520" s="10"/>
    </row>
    <row r="521" spans="1:12" x14ac:dyDescent="0.35">
      <c r="A521" s="10"/>
      <c r="B521" s="12"/>
      <c r="C521" s="10"/>
      <c r="F521" s="10"/>
      <c r="G521" s="10"/>
      <c r="H521" s="10"/>
      <c r="I521" s="10"/>
      <c r="J521" s="10"/>
      <c r="K521" s="10"/>
      <c r="L521" s="10"/>
    </row>
    <row r="522" spans="1:12" x14ac:dyDescent="0.35">
      <c r="A522" s="10"/>
      <c r="B522" s="12"/>
      <c r="C522" s="10"/>
      <c r="F522" s="10"/>
      <c r="G522" s="10"/>
      <c r="H522" s="10"/>
      <c r="I522" s="10"/>
      <c r="J522" s="10"/>
      <c r="K522" s="10"/>
      <c r="L522" s="10"/>
    </row>
    <row r="523" spans="1:12" x14ac:dyDescent="0.35">
      <c r="A523" s="10"/>
      <c r="B523" s="12"/>
      <c r="C523" s="10"/>
      <c r="F523" s="10"/>
      <c r="G523" s="10"/>
      <c r="H523" s="10"/>
      <c r="I523" s="10"/>
      <c r="J523" s="10"/>
      <c r="K523" s="10"/>
      <c r="L523" s="10"/>
    </row>
    <row r="524" spans="1:12" x14ac:dyDescent="0.35">
      <c r="A524" s="10"/>
      <c r="B524" s="12"/>
      <c r="C524" s="10"/>
      <c r="F524" s="10"/>
      <c r="G524" s="10"/>
      <c r="H524" s="10"/>
      <c r="I524" s="10"/>
      <c r="J524" s="10"/>
      <c r="K524" s="10"/>
      <c r="L524" s="10"/>
    </row>
    <row r="525" spans="1:12" x14ac:dyDescent="0.35">
      <c r="A525" s="10"/>
      <c r="B525" s="12"/>
      <c r="C525" s="10"/>
      <c r="F525" s="10"/>
      <c r="G525" s="10"/>
      <c r="H525" s="10"/>
      <c r="I525" s="10"/>
      <c r="J525" s="10"/>
      <c r="K525" s="10"/>
      <c r="L525" s="10"/>
    </row>
    <row r="526" spans="1:12" x14ac:dyDescent="0.35">
      <c r="A526" s="10"/>
      <c r="B526" s="12"/>
      <c r="C526" s="10"/>
      <c r="F526" s="10"/>
      <c r="G526" s="10"/>
      <c r="H526" s="10"/>
      <c r="I526" s="10"/>
      <c r="J526" s="10"/>
      <c r="K526" s="10"/>
      <c r="L526" s="10"/>
    </row>
    <row r="527" spans="1:12" x14ac:dyDescent="0.35">
      <c r="A527" s="10"/>
      <c r="B527" s="12"/>
      <c r="C527" s="10"/>
      <c r="F527" s="10"/>
      <c r="G527" s="10"/>
      <c r="H527" s="10"/>
      <c r="I527" s="10"/>
      <c r="J527" s="10"/>
      <c r="K527" s="10"/>
      <c r="L527" s="10"/>
    </row>
    <row r="528" spans="1:12" x14ac:dyDescent="0.35">
      <c r="A528" s="10"/>
      <c r="B528" s="12"/>
      <c r="C528" s="10"/>
      <c r="F528" s="10"/>
      <c r="G528" s="10"/>
      <c r="H528" s="10"/>
      <c r="I528" s="10"/>
      <c r="J528" s="10"/>
      <c r="K528" s="10"/>
      <c r="L528" s="10"/>
    </row>
    <row r="529" spans="1:12" x14ac:dyDescent="0.35">
      <c r="A529" s="10"/>
      <c r="B529" s="12"/>
      <c r="C529" s="10"/>
      <c r="F529" s="10"/>
      <c r="G529" s="10"/>
      <c r="H529" s="10"/>
      <c r="I529" s="10"/>
      <c r="J529" s="10"/>
      <c r="K529" s="10"/>
      <c r="L529" s="10"/>
    </row>
    <row r="530" spans="1:12" x14ac:dyDescent="0.35">
      <c r="A530" s="10"/>
      <c r="B530" s="12"/>
      <c r="C530" s="10"/>
      <c r="F530" s="10"/>
      <c r="G530" s="10"/>
      <c r="H530" s="10"/>
      <c r="I530" s="10"/>
      <c r="J530" s="10"/>
      <c r="K530" s="10"/>
      <c r="L530" s="10"/>
    </row>
    <row r="531" spans="1:12" x14ac:dyDescent="0.35">
      <c r="A531" s="10"/>
      <c r="B531" s="12"/>
      <c r="C531" s="10"/>
      <c r="F531" s="10"/>
      <c r="G531" s="10"/>
      <c r="H531" s="10"/>
      <c r="I531" s="10"/>
      <c r="J531" s="10"/>
      <c r="K531" s="10"/>
      <c r="L531" s="10"/>
    </row>
    <row r="532" spans="1:12" x14ac:dyDescent="0.35">
      <c r="A532" s="10"/>
      <c r="B532" s="12"/>
      <c r="C532" s="10"/>
      <c r="F532" s="10"/>
      <c r="G532" s="10"/>
      <c r="H532" s="10"/>
      <c r="I532" s="10"/>
      <c r="J532" s="10"/>
      <c r="K532" s="10"/>
      <c r="L532" s="10"/>
    </row>
    <row r="533" spans="1:12" x14ac:dyDescent="0.35">
      <c r="A533" s="10"/>
      <c r="B533" s="12"/>
      <c r="C533" s="10"/>
      <c r="F533" s="10"/>
      <c r="G533" s="10"/>
      <c r="H533" s="10"/>
      <c r="I533" s="10"/>
      <c r="J533" s="10"/>
      <c r="K533" s="10"/>
      <c r="L533" s="10"/>
    </row>
    <row r="534" spans="1:12" x14ac:dyDescent="0.35">
      <c r="A534" s="10"/>
      <c r="B534" s="12"/>
      <c r="C534" s="10"/>
      <c r="F534" s="10"/>
      <c r="G534" s="10"/>
      <c r="H534" s="10"/>
      <c r="I534" s="10"/>
      <c r="J534" s="10"/>
      <c r="K534" s="10"/>
      <c r="L534" s="10"/>
    </row>
    <row r="535" spans="1:12" x14ac:dyDescent="0.35">
      <c r="A535" s="10"/>
      <c r="B535" s="12"/>
      <c r="C535" s="10"/>
      <c r="F535" s="10"/>
      <c r="G535" s="10"/>
      <c r="H535" s="10"/>
      <c r="I535" s="10"/>
      <c r="J535" s="10"/>
      <c r="K535" s="10"/>
      <c r="L535" s="10"/>
    </row>
    <row r="536" spans="1:12" x14ac:dyDescent="0.35">
      <c r="A536" s="10"/>
      <c r="B536" s="12"/>
      <c r="C536" s="10"/>
      <c r="F536" s="10"/>
      <c r="G536" s="10"/>
      <c r="H536" s="10"/>
      <c r="I536" s="10"/>
      <c r="J536" s="10"/>
      <c r="K536" s="10"/>
      <c r="L536" s="10"/>
    </row>
    <row r="537" spans="1:12" x14ac:dyDescent="0.35">
      <c r="A537" s="10"/>
      <c r="B537" s="12"/>
      <c r="C537" s="10"/>
      <c r="F537" s="10"/>
      <c r="G537" s="10"/>
      <c r="H537" s="10"/>
      <c r="I537" s="10"/>
      <c r="J537" s="10"/>
      <c r="K537" s="10"/>
      <c r="L537" s="10"/>
    </row>
    <row r="538" spans="1:12" x14ac:dyDescent="0.35">
      <c r="A538" s="10"/>
      <c r="B538" s="12"/>
      <c r="C538" s="10"/>
      <c r="F538" s="10"/>
      <c r="G538" s="10"/>
      <c r="H538" s="10"/>
      <c r="I538" s="10"/>
      <c r="J538" s="10"/>
      <c r="K538" s="10"/>
      <c r="L538" s="10"/>
    </row>
    <row r="539" spans="1:12" x14ac:dyDescent="0.35">
      <c r="A539" s="10"/>
      <c r="B539" s="12"/>
      <c r="C539" s="10"/>
      <c r="F539" s="10"/>
      <c r="G539" s="10"/>
      <c r="H539" s="10"/>
      <c r="I539" s="10"/>
      <c r="J539" s="10"/>
      <c r="K539" s="10"/>
      <c r="L539" s="10"/>
    </row>
    <row r="540" spans="1:12" x14ac:dyDescent="0.35">
      <c r="A540" s="10"/>
      <c r="B540" s="12"/>
      <c r="C540" s="10"/>
      <c r="F540" s="10"/>
      <c r="G540" s="10"/>
      <c r="H540" s="10"/>
      <c r="I540" s="10"/>
      <c r="J540" s="10"/>
      <c r="K540" s="10"/>
      <c r="L540" s="10"/>
    </row>
    <row r="541" spans="1:12" x14ac:dyDescent="0.35">
      <c r="A541" s="10"/>
      <c r="B541" s="12"/>
      <c r="C541" s="10"/>
      <c r="F541" s="10"/>
      <c r="G541" s="10"/>
      <c r="H541" s="10"/>
      <c r="I541" s="10"/>
      <c r="J541" s="10"/>
      <c r="K541" s="10"/>
      <c r="L541" s="10"/>
    </row>
    <row r="542" spans="1:12" x14ac:dyDescent="0.35">
      <c r="A542" s="10"/>
      <c r="B542" s="12"/>
      <c r="C542" s="10"/>
      <c r="F542" s="10"/>
      <c r="G542" s="10"/>
      <c r="H542" s="10"/>
      <c r="I542" s="10"/>
      <c r="J542" s="10"/>
      <c r="K542" s="10"/>
      <c r="L542" s="10"/>
    </row>
    <row r="543" spans="1:12" x14ac:dyDescent="0.35">
      <c r="A543" s="10"/>
      <c r="B543" s="12"/>
      <c r="C543" s="10"/>
      <c r="F543" s="10"/>
      <c r="G543" s="10"/>
      <c r="H543" s="10"/>
      <c r="I543" s="10"/>
      <c r="J543" s="10"/>
      <c r="K543" s="10"/>
      <c r="L543" s="10"/>
    </row>
    <row r="544" spans="1:12" x14ac:dyDescent="0.35">
      <c r="A544" s="10"/>
      <c r="B544" s="12"/>
      <c r="C544" s="10"/>
      <c r="F544" s="10"/>
      <c r="G544" s="10"/>
      <c r="H544" s="10"/>
      <c r="I544" s="10"/>
      <c r="J544" s="10"/>
      <c r="K544" s="10"/>
      <c r="L544" s="10"/>
    </row>
    <row r="545" spans="1:12" x14ac:dyDescent="0.35">
      <c r="A545" s="10"/>
      <c r="B545" s="12"/>
      <c r="C545" s="10"/>
      <c r="F545" s="10"/>
      <c r="G545" s="10"/>
      <c r="H545" s="10"/>
      <c r="I545" s="10"/>
      <c r="J545" s="10"/>
      <c r="K545" s="10"/>
      <c r="L545" s="10"/>
    </row>
    <row r="546" spans="1:12" x14ac:dyDescent="0.35">
      <c r="A546" s="10"/>
      <c r="B546" s="12"/>
      <c r="C546" s="10"/>
      <c r="F546" s="10"/>
      <c r="G546" s="10"/>
      <c r="H546" s="10"/>
      <c r="I546" s="10"/>
      <c r="J546" s="10"/>
      <c r="K546" s="10"/>
      <c r="L546" s="10"/>
    </row>
    <row r="547" spans="1:12" x14ac:dyDescent="0.35">
      <c r="A547" s="10"/>
      <c r="B547" s="12"/>
      <c r="C547" s="10"/>
      <c r="F547" s="10"/>
      <c r="G547" s="10"/>
      <c r="H547" s="10"/>
      <c r="I547" s="10"/>
      <c r="J547" s="10"/>
      <c r="K547" s="10"/>
      <c r="L547" s="10"/>
    </row>
    <row r="548" spans="1:12" x14ac:dyDescent="0.35">
      <c r="A548" s="10"/>
      <c r="B548" s="12"/>
      <c r="C548" s="10"/>
      <c r="F548" s="10"/>
      <c r="G548" s="10"/>
      <c r="H548" s="10"/>
      <c r="I548" s="10"/>
      <c r="J548" s="10"/>
      <c r="K548" s="10"/>
      <c r="L548" s="10"/>
    </row>
    <row r="549" spans="1:12" x14ac:dyDescent="0.35">
      <c r="A549" s="10"/>
      <c r="B549" s="12"/>
      <c r="C549" s="10"/>
      <c r="F549" s="10"/>
      <c r="G549" s="10"/>
      <c r="H549" s="10"/>
      <c r="I549" s="10"/>
      <c r="J549" s="10"/>
      <c r="K549" s="10"/>
      <c r="L549" s="10"/>
    </row>
    <row r="550" spans="1:12" x14ac:dyDescent="0.35">
      <c r="A550" s="10"/>
      <c r="B550" s="12"/>
      <c r="C550" s="10"/>
      <c r="F550" s="10"/>
      <c r="G550" s="10"/>
      <c r="H550" s="10"/>
      <c r="I550" s="10"/>
      <c r="J550" s="10"/>
      <c r="K550" s="10"/>
      <c r="L550" s="10"/>
    </row>
    <row r="551" spans="1:12" x14ac:dyDescent="0.35">
      <c r="A551" s="10"/>
      <c r="B551" s="12"/>
      <c r="C551" s="10"/>
      <c r="F551" s="10"/>
      <c r="G551" s="10"/>
      <c r="H551" s="10"/>
      <c r="I551" s="10"/>
      <c r="J551" s="10"/>
      <c r="K551" s="10"/>
      <c r="L551" s="10"/>
    </row>
    <row r="552" spans="1:12" x14ac:dyDescent="0.35">
      <c r="A552" s="10"/>
      <c r="B552" s="12"/>
      <c r="C552" s="10"/>
      <c r="F552" s="10"/>
      <c r="G552" s="10"/>
      <c r="H552" s="10"/>
      <c r="I552" s="10"/>
      <c r="J552" s="10"/>
      <c r="K552" s="10"/>
      <c r="L552" s="10"/>
    </row>
    <row r="553" spans="1:12" x14ac:dyDescent="0.35">
      <c r="A553" s="10"/>
      <c r="B553" s="12"/>
      <c r="C553" s="10"/>
      <c r="F553" s="10"/>
      <c r="G553" s="10"/>
      <c r="H553" s="10"/>
      <c r="I553" s="10"/>
      <c r="J553" s="10"/>
      <c r="K553" s="10"/>
      <c r="L553" s="10"/>
    </row>
    <row r="554" spans="1:12" x14ac:dyDescent="0.35">
      <c r="A554" s="10"/>
      <c r="B554" s="12"/>
      <c r="C554" s="10"/>
      <c r="F554" s="10"/>
      <c r="G554" s="10"/>
      <c r="H554" s="10"/>
      <c r="I554" s="10"/>
      <c r="J554" s="10"/>
      <c r="K554" s="10"/>
      <c r="L554" s="10"/>
    </row>
    <row r="555" spans="1:12" x14ac:dyDescent="0.35">
      <c r="A555" s="10"/>
      <c r="B555" s="12"/>
      <c r="C555" s="10"/>
      <c r="F555" s="10"/>
      <c r="G555" s="10"/>
      <c r="H555" s="10"/>
      <c r="I555" s="10"/>
      <c r="J555" s="10"/>
      <c r="K555" s="10"/>
      <c r="L555" s="10"/>
    </row>
    <row r="556" spans="1:12" x14ac:dyDescent="0.35">
      <c r="A556" s="10"/>
      <c r="B556" s="12"/>
      <c r="C556" s="10"/>
      <c r="F556" s="10"/>
      <c r="G556" s="10"/>
      <c r="H556" s="10"/>
      <c r="I556" s="10"/>
      <c r="J556" s="10"/>
      <c r="K556" s="10"/>
      <c r="L556" s="10"/>
    </row>
    <row r="557" spans="1:12" x14ac:dyDescent="0.35">
      <c r="A557" s="10"/>
      <c r="B557" s="12"/>
      <c r="C557" s="10"/>
      <c r="F557" s="10"/>
      <c r="G557" s="10"/>
      <c r="H557" s="10"/>
      <c r="I557" s="10"/>
      <c r="J557" s="10"/>
      <c r="K557" s="10"/>
      <c r="L557" s="10"/>
    </row>
    <row r="558" spans="1:12" x14ac:dyDescent="0.35">
      <c r="A558" s="10"/>
      <c r="B558" s="12"/>
      <c r="C558" s="10"/>
      <c r="F558" s="10"/>
      <c r="G558" s="10"/>
      <c r="H558" s="10"/>
      <c r="I558" s="10"/>
      <c r="J558" s="10"/>
      <c r="K558" s="10"/>
      <c r="L558" s="10"/>
    </row>
    <row r="559" spans="1:12" x14ac:dyDescent="0.35">
      <c r="A559" s="10"/>
      <c r="B559" s="12"/>
      <c r="C559" s="10"/>
      <c r="F559" s="10"/>
      <c r="G559" s="10"/>
      <c r="H559" s="10"/>
      <c r="I559" s="10"/>
      <c r="J559" s="10"/>
      <c r="K559" s="10"/>
      <c r="L559" s="10"/>
    </row>
    <row r="560" spans="1:12" x14ac:dyDescent="0.35">
      <c r="A560" s="10"/>
      <c r="B560" s="12"/>
      <c r="C560" s="10"/>
      <c r="F560" s="10"/>
      <c r="G560" s="10"/>
      <c r="H560" s="10"/>
      <c r="I560" s="10"/>
      <c r="J560" s="10"/>
      <c r="K560" s="10"/>
      <c r="L560" s="10"/>
    </row>
    <row r="561" spans="1:12" x14ac:dyDescent="0.35">
      <c r="A561" s="10"/>
      <c r="B561" s="12"/>
      <c r="C561" s="10"/>
      <c r="F561" s="10"/>
      <c r="G561" s="10"/>
      <c r="H561" s="10"/>
      <c r="I561" s="10"/>
      <c r="J561" s="10"/>
      <c r="K561" s="10"/>
      <c r="L561" s="10"/>
    </row>
    <row r="562" spans="1:12" x14ac:dyDescent="0.35">
      <c r="A562" s="10"/>
      <c r="B562" s="12"/>
      <c r="C562" s="10"/>
      <c r="F562" s="10"/>
      <c r="G562" s="10"/>
      <c r="H562" s="10"/>
      <c r="I562" s="10"/>
      <c r="J562" s="10"/>
      <c r="K562" s="10"/>
      <c r="L562" s="10"/>
    </row>
    <row r="563" spans="1:12" x14ac:dyDescent="0.35">
      <c r="A563" s="10"/>
      <c r="B563" s="12"/>
      <c r="C563" s="10"/>
      <c r="F563" s="10"/>
      <c r="G563" s="10"/>
      <c r="H563" s="10"/>
      <c r="I563" s="10"/>
      <c r="J563" s="10"/>
      <c r="K563" s="10"/>
      <c r="L563" s="10"/>
    </row>
    <row r="564" spans="1:12" x14ac:dyDescent="0.35">
      <c r="A564" s="10"/>
      <c r="B564" s="12"/>
      <c r="C564" s="10"/>
      <c r="F564" s="10"/>
      <c r="G564" s="10"/>
      <c r="H564" s="10"/>
      <c r="I564" s="10"/>
      <c r="J564" s="10"/>
      <c r="K564" s="10"/>
      <c r="L564" s="10"/>
    </row>
    <row r="565" spans="1:12" x14ac:dyDescent="0.35">
      <c r="A565" s="10"/>
      <c r="B565" s="12"/>
      <c r="C565" s="10"/>
      <c r="F565" s="10"/>
      <c r="G565" s="10"/>
      <c r="H565" s="10"/>
      <c r="I565" s="10"/>
      <c r="J565" s="10"/>
      <c r="K565" s="10"/>
      <c r="L565" s="10"/>
    </row>
    <row r="566" spans="1:12" x14ac:dyDescent="0.35">
      <c r="A566" s="10"/>
      <c r="B566" s="12"/>
      <c r="C566" s="10"/>
      <c r="F566" s="10"/>
      <c r="G566" s="10"/>
      <c r="H566" s="10"/>
      <c r="I566" s="10"/>
      <c r="J566" s="10"/>
      <c r="K566" s="10"/>
      <c r="L566" s="10"/>
    </row>
    <row r="567" spans="1:12" x14ac:dyDescent="0.35">
      <c r="A567" s="10"/>
      <c r="B567" s="12"/>
      <c r="C567" s="10"/>
      <c r="F567" s="10"/>
      <c r="G567" s="10"/>
      <c r="H567" s="10"/>
      <c r="I567" s="10"/>
      <c r="J567" s="10"/>
      <c r="K567" s="10"/>
      <c r="L567" s="10"/>
    </row>
    <row r="568" spans="1:12" x14ac:dyDescent="0.35">
      <c r="A568" s="10"/>
      <c r="B568" s="12"/>
      <c r="C568" s="10"/>
      <c r="F568" s="10"/>
      <c r="G568" s="10"/>
      <c r="H568" s="10"/>
      <c r="I568" s="10"/>
      <c r="J568" s="10"/>
      <c r="K568" s="10"/>
      <c r="L568" s="10"/>
    </row>
    <row r="569" spans="1:12" x14ac:dyDescent="0.35">
      <c r="A569" s="10"/>
      <c r="B569" s="12"/>
      <c r="C569" s="10"/>
      <c r="F569" s="10"/>
      <c r="G569" s="10"/>
      <c r="H569" s="10"/>
      <c r="I569" s="10"/>
      <c r="J569" s="10"/>
      <c r="K569" s="10"/>
      <c r="L569" s="10"/>
    </row>
    <row r="570" spans="1:12" x14ac:dyDescent="0.35">
      <c r="A570" s="10"/>
      <c r="B570" s="12"/>
      <c r="C570" s="10"/>
      <c r="F570" s="10"/>
      <c r="G570" s="10"/>
      <c r="H570" s="10"/>
      <c r="I570" s="10"/>
      <c r="J570" s="10"/>
      <c r="K570" s="10"/>
      <c r="L570" s="10"/>
    </row>
    <row r="571" spans="1:12" x14ac:dyDescent="0.35">
      <c r="A571" s="10"/>
      <c r="B571" s="12"/>
      <c r="C571" s="10"/>
      <c r="F571" s="10"/>
      <c r="G571" s="10"/>
      <c r="H571" s="10"/>
      <c r="I571" s="10"/>
      <c r="J571" s="10"/>
      <c r="K571" s="10"/>
      <c r="L571" s="10"/>
    </row>
    <row r="572" spans="1:12" x14ac:dyDescent="0.35">
      <c r="A572" s="10"/>
      <c r="B572" s="12"/>
      <c r="C572" s="10"/>
      <c r="F572" s="10"/>
      <c r="G572" s="10"/>
      <c r="H572" s="10"/>
      <c r="I572" s="10"/>
      <c r="J572" s="10"/>
      <c r="K572" s="10"/>
      <c r="L572" s="10"/>
    </row>
    <row r="573" spans="1:12" x14ac:dyDescent="0.35">
      <c r="A573" s="10"/>
      <c r="B573" s="12"/>
      <c r="C573" s="10"/>
      <c r="F573" s="10"/>
      <c r="G573" s="10"/>
      <c r="H573" s="10"/>
      <c r="I573" s="10"/>
      <c r="J573" s="10"/>
      <c r="K573" s="10"/>
      <c r="L573" s="10"/>
    </row>
    <row r="574" spans="1:12" x14ac:dyDescent="0.35">
      <c r="A574" s="10"/>
      <c r="B574" s="12"/>
      <c r="C574" s="10"/>
      <c r="F574" s="10"/>
      <c r="G574" s="10"/>
      <c r="H574" s="10"/>
      <c r="I574" s="10"/>
      <c r="J574" s="10"/>
      <c r="K574" s="10"/>
      <c r="L574" s="10"/>
    </row>
    <row r="575" spans="1:12" x14ac:dyDescent="0.35">
      <c r="A575" s="10"/>
      <c r="B575" s="12"/>
      <c r="C575" s="10"/>
      <c r="F575" s="10"/>
      <c r="G575" s="10"/>
      <c r="H575" s="10"/>
      <c r="I575" s="10"/>
      <c r="J575" s="10"/>
      <c r="K575" s="10"/>
      <c r="L575" s="10"/>
    </row>
    <row r="576" spans="1:12" x14ac:dyDescent="0.35">
      <c r="A576" s="10"/>
      <c r="B576" s="12"/>
      <c r="C576" s="10"/>
      <c r="F576" s="10"/>
      <c r="G576" s="10"/>
      <c r="H576" s="10"/>
      <c r="I576" s="10"/>
      <c r="J576" s="10"/>
      <c r="K576" s="10"/>
      <c r="L576" s="10"/>
    </row>
    <row r="577" spans="1:12" x14ac:dyDescent="0.35">
      <c r="A577" s="10"/>
      <c r="B577" s="12"/>
      <c r="C577" s="10"/>
      <c r="F577" s="10"/>
      <c r="G577" s="10"/>
      <c r="H577" s="10"/>
      <c r="I577" s="10"/>
      <c r="J577" s="10"/>
      <c r="K577" s="10"/>
      <c r="L577" s="10"/>
    </row>
    <row r="578" spans="1:12" x14ac:dyDescent="0.35">
      <c r="A578" s="10"/>
      <c r="B578" s="12"/>
      <c r="C578" s="10"/>
      <c r="F578" s="10"/>
      <c r="G578" s="10"/>
      <c r="H578" s="10"/>
      <c r="I578" s="10"/>
      <c r="J578" s="10"/>
      <c r="K578" s="10"/>
      <c r="L578" s="10"/>
    </row>
    <row r="579" spans="1:12" x14ac:dyDescent="0.35">
      <c r="A579" s="10"/>
      <c r="B579" s="12"/>
      <c r="C579" s="10"/>
      <c r="F579" s="10"/>
      <c r="G579" s="10"/>
      <c r="H579" s="10"/>
      <c r="I579" s="10"/>
      <c r="J579" s="10"/>
      <c r="K579" s="10"/>
      <c r="L579" s="10"/>
    </row>
    <row r="580" spans="1:12" x14ac:dyDescent="0.35">
      <c r="A580" s="10"/>
      <c r="B580" s="12"/>
      <c r="C580" s="10"/>
      <c r="F580" s="10"/>
      <c r="G580" s="10"/>
      <c r="H580" s="10"/>
      <c r="I580" s="10"/>
      <c r="J580" s="10"/>
      <c r="K580" s="10"/>
      <c r="L580" s="10"/>
    </row>
    <row r="581" spans="1:12" x14ac:dyDescent="0.35">
      <c r="A581" s="10"/>
      <c r="B581" s="12"/>
      <c r="C581" s="10"/>
      <c r="F581" s="10"/>
      <c r="G581" s="10"/>
      <c r="H581" s="10"/>
      <c r="I581" s="10"/>
      <c r="J581" s="10"/>
      <c r="K581" s="10"/>
      <c r="L581" s="10"/>
    </row>
    <row r="582" spans="1:12" x14ac:dyDescent="0.35">
      <c r="A582" s="10"/>
      <c r="B582" s="12"/>
      <c r="C582" s="10"/>
      <c r="F582" s="10"/>
      <c r="G582" s="10"/>
      <c r="H582" s="10"/>
      <c r="I582" s="10"/>
      <c r="J582" s="10"/>
      <c r="K582" s="10"/>
      <c r="L582" s="10"/>
    </row>
    <row r="583" spans="1:12" x14ac:dyDescent="0.35">
      <c r="A583" s="10"/>
      <c r="B583" s="12"/>
      <c r="C583" s="10"/>
      <c r="F583" s="10"/>
      <c r="G583" s="10"/>
      <c r="H583" s="10"/>
      <c r="I583" s="10"/>
      <c r="J583" s="10"/>
      <c r="K583" s="10"/>
      <c r="L583" s="10"/>
    </row>
    <row r="584" spans="1:12" x14ac:dyDescent="0.35">
      <c r="A584" s="10"/>
      <c r="B584" s="12"/>
      <c r="C584" s="10"/>
      <c r="F584" s="10"/>
      <c r="G584" s="10"/>
      <c r="H584" s="10"/>
      <c r="I584" s="10"/>
      <c r="J584" s="10"/>
      <c r="K584" s="10"/>
      <c r="L584" s="10"/>
    </row>
    <row r="585" spans="1:12" x14ac:dyDescent="0.35">
      <c r="A585" s="10"/>
      <c r="B585" s="12"/>
      <c r="C585" s="10"/>
      <c r="F585" s="10"/>
      <c r="G585" s="10"/>
      <c r="H585" s="10"/>
      <c r="I585" s="10"/>
      <c r="J585" s="10"/>
      <c r="K585" s="10"/>
      <c r="L585" s="10"/>
    </row>
    <row r="586" spans="1:12" x14ac:dyDescent="0.35">
      <c r="A586" s="10"/>
      <c r="B586" s="12"/>
      <c r="C586" s="10"/>
      <c r="F586" s="10"/>
      <c r="G586" s="10"/>
      <c r="H586" s="10"/>
      <c r="I586" s="10"/>
      <c r="J586" s="10"/>
      <c r="K586" s="10"/>
      <c r="L586" s="10"/>
    </row>
    <row r="587" spans="1:12" x14ac:dyDescent="0.35">
      <c r="A587" s="10"/>
      <c r="B587" s="12"/>
      <c r="C587" s="10"/>
      <c r="F587" s="10"/>
      <c r="G587" s="10"/>
      <c r="H587" s="10"/>
      <c r="I587" s="10"/>
      <c r="J587" s="10"/>
      <c r="K587" s="10"/>
      <c r="L587" s="10"/>
    </row>
    <row r="588" spans="1:12" x14ac:dyDescent="0.35">
      <c r="A588" s="10"/>
      <c r="B588" s="12"/>
      <c r="C588" s="10"/>
      <c r="F588" s="10"/>
      <c r="G588" s="10"/>
      <c r="H588" s="10"/>
      <c r="I588" s="10"/>
      <c r="J588" s="10"/>
      <c r="K588" s="10"/>
      <c r="L588" s="10"/>
    </row>
    <row r="589" spans="1:12" x14ac:dyDescent="0.35">
      <c r="A589" s="10"/>
      <c r="B589" s="12"/>
      <c r="C589" s="10"/>
      <c r="F589" s="10"/>
      <c r="G589" s="10"/>
      <c r="H589" s="10"/>
      <c r="I589" s="10"/>
      <c r="J589" s="10"/>
      <c r="K589" s="10"/>
      <c r="L589" s="10"/>
    </row>
    <row r="590" spans="1:12" x14ac:dyDescent="0.35">
      <c r="A590" s="10"/>
      <c r="B590" s="12"/>
      <c r="C590" s="10"/>
      <c r="F590" s="10"/>
      <c r="G590" s="10"/>
      <c r="H590" s="10"/>
      <c r="I590" s="10"/>
      <c r="J590" s="10"/>
      <c r="K590" s="10"/>
      <c r="L590" s="10"/>
    </row>
    <row r="591" spans="1:12" x14ac:dyDescent="0.35">
      <c r="A591" s="10"/>
      <c r="B591" s="12"/>
      <c r="C591" s="10"/>
      <c r="F591" s="10"/>
      <c r="G591" s="10"/>
      <c r="H591" s="10"/>
      <c r="I591" s="10"/>
      <c r="J591" s="10"/>
      <c r="K591" s="10"/>
      <c r="L591" s="10"/>
    </row>
    <row r="592" spans="1:12" x14ac:dyDescent="0.35">
      <c r="A592" s="10"/>
      <c r="B592" s="12"/>
      <c r="C592" s="10"/>
      <c r="F592" s="10"/>
      <c r="G592" s="10"/>
      <c r="H592" s="10"/>
      <c r="I592" s="10"/>
      <c r="J592" s="10"/>
      <c r="K592" s="10"/>
      <c r="L592" s="10"/>
    </row>
    <row r="593" spans="1:12" x14ac:dyDescent="0.35">
      <c r="A593" s="10"/>
      <c r="B593" s="12"/>
      <c r="C593" s="10"/>
      <c r="F593" s="10"/>
      <c r="G593" s="10"/>
      <c r="H593" s="10"/>
      <c r="I593" s="10"/>
      <c r="J593" s="10"/>
      <c r="K593" s="10"/>
      <c r="L593" s="10"/>
    </row>
    <row r="594" spans="1:12" x14ac:dyDescent="0.35">
      <c r="A594" s="10"/>
      <c r="B594" s="12"/>
      <c r="C594" s="10"/>
      <c r="F594" s="10"/>
      <c r="G594" s="10"/>
      <c r="H594" s="10"/>
      <c r="I594" s="10"/>
      <c r="J594" s="10"/>
      <c r="K594" s="10"/>
      <c r="L594" s="10"/>
    </row>
    <row r="595" spans="1:12" x14ac:dyDescent="0.35">
      <c r="A595" s="10"/>
      <c r="B595" s="12"/>
      <c r="C595" s="10"/>
      <c r="F595" s="10"/>
      <c r="G595" s="10"/>
      <c r="H595" s="10"/>
      <c r="I595" s="10"/>
      <c r="J595" s="10"/>
      <c r="K595" s="10"/>
      <c r="L595" s="10"/>
    </row>
    <row r="596" spans="1:12" x14ac:dyDescent="0.35">
      <c r="A596" s="10"/>
      <c r="B596" s="12"/>
      <c r="C596" s="10"/>
      <c r="F596" s="10"/>
      <c r="G596" s="10"/>
      <c r="H596" s="10"/>
      <c r="I596" s="10"/>
      <c r="J596" s="10"/>
      <c r="K596" s="10"/>
      <c r="L596" s="10"/>
    </row>
    <row r="597" spans="1:12" x14ac:dyDescent="0.35">
      <c r="A597" s="10"/>
      <c r="B597" s="12"/>
      <c r="C597" s="10"/>
      <c r="F597" s="10"/>
      <c r="G597" s="10"/>
      <c r="H597" s="10"/>
      <c r="I597" s="10"/>
      <c r="J597" s="10"/>
      <c r="K597" s="10"/>
      <c r="L597" s="10"/>
    </row>
    <row r="598" spans="1:12" x14ac:dyDescent="0.35">
      <c r="A598" s="10"/>
      <c r="B598" s="12"/>
      <c r="C598" s="10"/>
      <c r="F598" s="10"/>
      <c r="G598" s="10"/>
      <c r="H598" s="10"/>
      <c r="I598" s="10"/>
      <c r="J598" s="10"/>
      <c r="K598" s="10"/>
      <c r="L598" s="10"/>
    </row>
    <row r="599" spans="1:12" x14ac:dyDescent="0.35">
      <c r="A599" s="10"/>
      <c r="B599" s="12"/>
      <c r="C599" s="10"/>
      <c r="F599" s="10"/>
      <c r="G599" s="10"/>
      <c r="H599" s="10"/>
      <c r="I599" s="10"/>
      <c r="J599" s="10"/>
      <c r="K599" s="10"/>
      <c r="L599" s="10"/>
    </row>
    <row r="600" spans="1:12" x14ac:dyDescent="0.35">
      <c r="A600" s="10"/>
      <c r="B600" s="12"/>
      <c r="C600" s="10"/>
      <c r="F600" s="10"/>
      <c r="G600" s="10"/>
      <c r="H600" s="10"/>
      <c r="I600" s="10"/>
      <c r="J600" s="10"/>
      <c r="K600" s="10"/>
      <c r="L600" s="10"/>
    </row>
    <row r="601" spans="1:12" x14ac:dyDescent="0.35">
      <c r="A601" s="10"/>
      <c r="B601" s="12"/>
      <c r="C601" s="10"/>
      <c r="F601" s="10"/>
      <c r="G601" s="10"/>
      <c r="H601" s="10"/>
      <c r="I601" s="10"/>
      <c r="J601" s="10"/>
      <c r="K601" s="10"/>
      <c r="L601" s="10"/>
    </row>
    <row r="602" spans="1:12" x14ac:dyDescent="0.35">
      <c r="A602" s="10"/>
      <c r="B602" s="12"/>
      <c r="C602" s="10"/>
      <c r="F602" s="10"/>
      <c r="G602" s="10"/>
      <c r="H602" s="10"/>
      <c r="I602" s="10"/>
      <c r="J602" s="10"/>
      <c r="K602" s="10"/>
      <c r="L602" s="10"/>
    </row>
    <row r="603" spans="1:12" x14ac:dyDescent="0.35">
      <c r="A603" s="10"/>
      <c r="B603" s="12"/>
      <c r="C603" s="10"/>
      <c r="F603" s="10"/>
      <c r="G603" s="10"/>
      <c r="H603" s="10"/>
      <c r="I603" s="10"/>
      <c r="J603" s="10"/>
      <c r="K603" s="10"/>
      <c r="L603" s="10"/>
    </row>
    <row r="604" spans="1:12" x14ac:dyDescent="0.35">
      <c r="A604" s="10"/>
      <c r="B604" s="12"/>
      <c r="C604" s="10"/>
      <c r="F604" s="10"/>
      <c r="G604" s="10"/>
      <c r="H604" s="10"/>
      <c r="I604" s="10"/>
      <c r="J604" s="10"/>
      <c r="K604" s="10"/>
      <c r="L604" s="10"/>
    </row>
    <row r="605" spans="1:12" x14ac:dyDescent="0.35">
      <c r="A605" s="10"/>
      <c r="B605" s="12"/>
      <c r="C605" s="10"/>
      <c r="F605" s="10"/>
      <c r="G605" s="10"/>
      <c r="H605" s="10"/>
      <c r="I605" s="10"/>
      <c r="J605" s="10"/>
      <c r="K605" s="10"/>
      <c r="L605" s="10"/>
    </row>
    <row r="606" spans="1:12" x14ac:dyDescent="0.35">
      <c r="A606" s="10"/>
      <c r="B606" s="12"/>
      <c r="C606" s="10"/>
      <c r="F606" s="10"/>
      <c r="G606" s="10"/>
      <c r="H606" s="10"/>
      <c r="I606" s="10"/>
      <c r="J606" s="10"/>
      <c r="K606" s="10"/>
      <c r="L606" s="10"/>
    </row>
    <row r="607" spans="1:12" x14ac:dyDescent="0.35">
      <c r="A607" s="10"/>
      <c r="B607" s="12"/>
      <c r="C607" s="10"/>
      <c r="F607" s="10"/>
      <c r="G607" s="10"/>
      <c r="H607" s="10"/>
      <c r="I607" s="10"/>
      <c r="J607" s="10"/>
      <c r="K607" s="10"/>
      <c r="L607" s="10"/>
    </row>
    <row r="608" spans="1:12" x14ac:dyDescent="0.35">
      <c r="A608" s="10"/>
      <c r="B608" s="12"/>
      <c r="C608" s="10"/>
      <c r="F608" s="10"/>
      <c r="G608" s="10"/>
      <c r="H608" s="10"/>
      <c r="I608" s="10"/>
      <c r="J608" s="10"/>
      <c r="K608" s="10"/>
      <c r="L608" s="10"/>
    </row>
    <row r="609" spans="1:12" x14ac:dyDescent="0.35">
      <c r="A609" s="10"/>
      <c r="B609" s="12"/>
      <c r="C609" s="10"/>
      <c r="F609" s="10"/>
      <c r="G609" s="10"/>
      <c r="H609" s="10"/>
      <c r="I609" s="10"/>
      <c r="J609" s="10"/>
      <c r="K609" s="10"/>
      <c r="L609" s="10"/>
    </row>
    <row r="610" spans="1:12" x14ac:dyDescent="0.35">
      <c r="A610" s="10"/>
      <c r="B610" s="12"/>
      <c r="C610" s="10"/>
      <c r="F610" s="10"/>
      <c r="G610" s="10"/>
      <c r="H610" s="10"/>
      <c r="I610" s="10"/>
      <c r="J610" s="10"/>
      <c r="L610" s="10"/>
    </row>
    <row r="611" spans="1:12" x14ac:dyDescent="0.35">
      <c r="A611" s="10"/>
      <c r="B611" s="12"/>
      <c r="C611" s="10"/>
      <c r="F611" s="10"/>
      <c r="G611" s="10"/>
      <c r="H611" s="10"/>
      <c r="I611" s="10"/>
      <c r="J611" s="10"/>
      <c r="L611" s="10"/>
    </row>
    <row r="612" spans="1:12" x14ac:dyDescent="0.35">
      <c r="A612" s="9"/>
      <c r="B612" s="13"/>
      <c r="C612" s="9"/>
      <c r="F612" s="10"/>
      <c r="G612" s="10"/>
    </row>
    <row r="613" spans="1:12" x14ac:dyDescent="0.35">
      <c r="F613" s="10"/>
      <c r="G613" s="10"/>
    </row>
    <row r="614" spans="1:12" x14ac:dyDescent="0.35">
      <c r="F614" s="10"/>
      <c r="G614" s="10"/>
    </row>
  </sheetData>
  <sortState ref="A2:C133">
    <sortCondition ref="A2:A133"/>
  </sortState>
  <mergeCells count="1">
    <mergeCell ref="A147:C14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A130" workbookViewId="0">
      <selection activeCell="A140" sqref="A140"/>
    </sheetView>
  </sheetViews>
  <sheetFormatPr defaultRowHeight="14.5" x14ac:dyDescent="0.35"/>
  <cols>
    <col min="1" max="1" width="17.7265625" bestFit="1" customWidth="1"/>
    <col min="2" max="2" width="21" bestFit="1" customWidth="1"/>
    <col min="3" max="3" width="23.54296875" bestFit="1" customWidth="1"/>
    <col min="4" max="4" width="19" bestFit="1" customWidth="1"/>
    <col min="5" max="5" width="34.54296875" bestFit="1" customWidth="1"/>
    <col min="6" max="6" width="42.26953125" bestFit="1" customWidth="1"/>
    <col min="7" max="7" width="24" bestFit="1" customWidth="1"/>
    <col min="8" max="9" width="17.26953125" bestFit="1" customWidth="1"/>
    <col min="10" max="10" width="39.81640625" bestFit="1" customWidth="1"/>
    <col min="11" max="11" width="25.1796875" bestFit="1" customWidth="1"/>
    <col min="12" max="12" width="36.26953125" bestFit="1" customWidth="1"/>
  </cols>
  <sheetData>
    <row r="1" spans="1:11" x14ac:dyDescent="0.35">
      <c r="A1" t="s">
        <v>3</v>
      </c>
      <c r="B1" t="s">
        <v>46</v>
      </c>
      <c r="C1" t="s">
        <v>47</v>
      </c>
      <c r="D1" t="s">
        <v>48</v>
      </c>
      <c r="E1" t="s">
        <v>49</v>
      </c>
      <c r="F1" t="s">
        <v>50</v>
      </c>
      <c r="G1" t="s">
        <v>51</v>
      </c>
      <c r="H1" t="s">
        <v>52</v>
      </c>
      <c r="I1" t="s">
        <v>897</v>
      </c>
      <c r="J1" t="s">
        <v>55</v>
      </c>
      <c r="K1" t="s">
        <v>53</v>
      </c>
    </row>
    <row r="2" spans="1:11" x14ac:dyDescent="0.35">
      <c r="A2" s="46" t="s">
        <v>910</v>
      </c>
      <c r="B2" s="46" t="s">
        <v>56</v>
      </c>
      <c r="C2" s="46" t="s">
        <v>57</v>
      </c>
      <c r="D2" s="46" t="s">
        <v>58</v>
      </c>
      <c r="E2" s="46" t="s">
        <v>59</v>
      </c>
      <c r="F2" s="46" t="s">
        <v>60</v>
      </c>
      <c r="G2" s="46" t="s">
        <v>58</v>
      </c>
      <c r="H2" s="46" t="s">
        <v>61</v>
      </c>
      <c r="I2" s="46" t="s">
        <v>62</v>
      </c>
      <c r="J2" s="47" t="s">
        <v>64</v>
      </c>
      <c r="K2" s="46" t="s">
        <v>63</v>
      </c>
    </row>
    <row r="3" spans="1:11" x14ac:dyDescent="0.35">
      <c r="A3" s="46" t="s">
        <v>911</v>
      </c>
      <c r="B3" s="46" t="s">
        <v>65</v>
      </c>
      <c r="C3" s="46" t="s">
        <v>66</v>
      </c>
      <c r="D3" s="46" t="s">
        <v>67</v>
      </c>
      <c r="E3" s="46" t="s">
        <v>59</v>
      </c>
      <c r="F3" s="46" t="s">
        <v>68</v>
      </c>
      <c r="G3" s="46" t="s">
        <v>67</v>
      </c>
      <c r="H3" s="46" t="s">
        <v>61</v>
      </c>
      <c r="I3" s="46" t="s">
        <v>69</v>
      </c>
      <c r="J3" s="47" t="s">
        <v>71</v>
      </c>
      <c r="K3" s="46" t="s">
        <v>70</v>
      </c>
    </row>
    <row r="4" spans="1:11" x14ac:dyDescent="0.35">
      <c r="A4" s="46" t="s">
        <v>922</v>
      </c>
      <c r="B4" s="46" t="s">
        <v>56</v>
      </c>
      <c r="C4" s="46" t="s">
        <v>27</v>
      </c>
      <c r="D4" s="46" t="s">
        <v>72</v>
      </c>
      <c r="E4" s="46" t="s">
        <v>73</v>
      </c>
      <c r="F4" s="46" t="s">
        <v>74</v>
      </c>
      <c r="G4" s="46" t="s">
        <v>72</v>
      </c>
      <c r="H4" s="46" t="s">
        <v>61</v>
      </c>
      <c r="I4" s="46" t="s">
        <v>75</v>
      </c>
      <c r="J4" s="47" t="s">
        <v>77</v>
      </c>
      <c r="K4" s="46" t="s">
        <v>76</v>
      </c>
    </row>
    <row r="5" spans="1:11" x14ac:dyDescent="0.35">
      <c r="A5" s="46" t="s">
        <v>915</v>
      </c>
      <c r="B5" s="46" t="s">
        <v>78</v>
      </c>
      <c r="C5" s="46" t="s">
        <v>26</v>
      </c>
      <c r="D5" s="46" t="s">
        <v>79</v>
      </c>
      <c r="E5" s="46" t="s">
        <v>73</v>
      </c>
      <c r="F5" s="46" t="s">
        <v>80</v>
      </c>
      <c r="G5" s="46" t="s">
        <v>79</v>
      </c>
      <c r="H5" s="46" t="s">
        <v>81</v>
      </c>
      <c r="I5" s="46" t="s">
        <v>82</v>
      </c>
      <c r="J5" s="47" t="s">
        <v>84</v>
      </c>
      <c r="K5" s="46" t="s">
        <v>83</v>
      </c>
    </row>
    <row r="6" spans="1:11" x14ac:dyDescent="0.35">
      <c r="A6" s="46" t="s">
        <v>945</v>
      </c>
      <c r="B6" s="46" t="s">
        <v>56</v>
      </c>
      <c r="C6" s="46" t="s">
        <v>86</v>
      </c>
      <c r="D6" s="46" t="s">
        <v>85</v>
      </c>
      <c r="E6" s="46" t="s">
        <v>86</v>
      </c>
      <c r="F6" s="46" t="s">
        <v>87</v>
      </c>
      <c r="G6" s="46" t="s">
        <v>85</v>
      </c>
      <c r="H6" s="46" t="s">
        <v>61</v>
      </c>
      <c r="I6" s="46" t="s">
        <v>88</v>
      </c>
      <c r="J6" s="47" t="s">
        <v>91</v>
      </c>
      <c r="K6" s="46" t="s">
        <v>89</v>
      </c>
    </row>
    <row r="7" spans="1:11" x14ac:dyDescent="0.35">
      <c r="A7" s="46" t="s">
        <v>923</v>
      </c>
      <c r="B7" s="46" t="s">
        <v>78</v>
      </c>
      <c r="C7" s="46" t="s">
        <v>15</v>
      </c>
      <c r="D7" s="46" t="s">
        <v>92</v>
      </c>
      <c r="E7" s="46" t="s">
        <v>73</v>
      </c>
      <c r="F7" s="46" t="s">
        <v>93</v>
      </c>
      <c r="G7" s="46" t="s">
        <v>94</v>
      </c>
      <c r="H7" s="46" t="s">
        <v>81</v>
      </c>
      <c r="I7" s="46" t="s">
        <v>95</v>
      </c>
      <c r="J7" s="47" t="s">
        <v>97</v>
      </c>
      <c r="K7" s="46" t="s">
        <v>96</v>
      </c>
    </row>
    <row r="8" spans="1:11" x14ac:dyDescent="0.35">
      <c r="A8" s="46" t="s">
        <v>913</v>
      </c>
      <c r="B8" s="46" t="s">
        <v>56</v>
      </c>
      <c r="C8" s="46" t="s">
        <v>98</v>
      </c>
      <c r="D8" s="46" t="s">
        <v>25</v>
      </c>
      <c r="E8" s="46" t="s">
        <v>1029</v>
      </c>
      <c r="F8" s="46" t="s">
        <v>99</v>
      </c>
      <c r="G8" s="46" t="s">
        <v>25</v>
      </c>
      <c r="H8" s="46" t="s">
        <v>61</v>
      </c>
      <c r="I8" s="46" t="s">
        <v>100</v>
      </c>
      <c r="J8" s="47" t="s">
        <v>103</v>
      </c>
      <c r="K8" s="46" t="s">
        <v>101</v>
      </c>
    </row>
    <row r="9" spans="1:11" x14ac:dyDescent="0.35">
      <c r="A9" s="46" t="s">
        <v>919</v>
      </c>
      <c r="B9" s="46" t="s">
        <v>56</v>
      </c>
      <c r="C9" s="46" t="s">
        <v>29</v>
      </c>
      <c r="D9" s="46" t="s">
        <v>58</v>
      </c>
      <c r="E9" s="46" t="s">
        <v>73</v>
      </c>
      <c r="F9" s="46" t="s">
        <v>104</v>
      </c>
      <c r="G9" s="46" t="s">
        <v>58</v>
      </c>
      <c r="H9" s="46" t="s">
        <v>61</v>
      </c>
      <c r="I9" s="46" t="s">
        <v>105</v>
      </c>
      <c r="J9" s="47" t="s">
        <v>107</v>
      </c>
      <c r="K9" s="46" t="s">
        <v>106</v>
      </c>
    </row>
    <row r="10" spans="1:11" x14ac:dyDescent="0.35">
      <c r="A10" s="46" t="s">
        <v>1013</v>
      </c>
      <c r="B10" s="46" t="s">
        <v>56</v>
      </c>
      <c r="C10" s="46" t="s">
        <v>22</v>
      </c>
      <c r="D10" s="46" t="s">
        <v>108</v>
      </c>
      <c r="E10" s="46" t="s">
        <v>22</v>
      </c>
      <c r="F10" s="46" t="s">
        <v>109</v>
      </c>
      <c r="G10" s="46" t="s">
        <v>108</v>
      </c>
      <c r="H10" s="46" t="s">
        <v>61</v>
      </c>
      <c r="I10" s="46" t="s">
        <v>110</v>
      </c>
      <c r="J10" s="47" t="s">
        <v>113</v>
      </c>
      <c r="K10" s="46" t="s">
        <v>111</v>
      </c>
    </row>
    <row r="11" spans="1:11" x14ac:dyDescent="0.35">
      <c r="A11" s="46" t="s">
        <v>925</v>
      </c>
      <c r="B11" s="46" t="s">
        <v>56</v>
      </c>
      <c r="C11" s="46" t="s">
        <v>31</v>
      </c>
      <c r="D11" s="46" t="s">
        <v>85</v>
      </c>
      <c r="E11" s="46" t="s">
        <v>73</v>
      </c>
      <c r="F11" s="46" t="s">
        <v>114</v>
      </c>
      <c r="G11" s="46" t="s">
        <v>85</v>
      </c>
      <c r="H11" s="46" t="s">
        <v>61</v>
      </c>
      <c r="I11" s="46" t="s">
        <v>115</v>
      </c>
      <c r="J11" s="47" t="s">
        <v>117</v>
      </c>
      <c r="K11" s="46" t="s">
        <v>116</v>
      </c>
    </row>
    <row r="12" spans="1:11" x14ac:dyDescent="0.35">
      <c r="A12" s="46" t="s">
        <v>916</v>
      </c>
      <c r="B12" s="46" t="s">
        <v>65</v>
      </c>
      <c r="C12" s="46" t="s">
        <v>118</v>
      </c>
      <c r="D12" s="46" t="s">
        <v>119</v>
      </c>
      <c r="E12" s="46" t="s">
        <v>73</v>
      </c>
      <c r="F12" s="46" t="s">
        <v>120</v>
      </c>
      <c r="G12" s="46" t="s">
        <v>119</v>
      </c>
      <c r="H12" s="46" t="s">
        <v>121</v>
      </c>
      <c r="I12" s="46" t="s">
        <v>122</v>
      </c>
      <c r="J12" s="47" t="s">
        <v>124</v>
      </c>
      <c r="K12" s="46" t="s">
        <v>123</v>
      </c>
    </row>
    <row r="13" spans="1:11" x14ac:dyDescent="0.35">
      <c r="A13" s="46" t="s">
        <v>928</v>
      </c>
      <c r="B13" s="46" t="s">
        <v>56</v>
      </c>
      <c r="C13" s="46" t="s">
        <v>16</v>
      </c>
      <c r="D13" s="46" t="s">
        <v>125</v>
      </c>
      <c r="E13" s="46" t="s">
        <v>73</v>
      </c>
      <c r="F13" s="46" t="s">
        <v>126</v>
      </c>
      <c r="G13" s="46" t="s">
        <v>125</v>
      </c>
      <c r="H13" s="46" t="s">
        <v>61</v>
      </c>
      <c r="I13" s="46" t="s">
        <v>127</v>
      </c>
      <c r="J13" s="47" t="s">
        <v>129</v>
      </c>
      <c r="K13" s="46" t="s">
        <v>128</v>
      </c>
    </row>
    <row r="14" spans="1:11" x14ac:dyDescent="0.35">
      <c r="A14" s="46" t="s">
        <v>914</v>
      </c>
      <c r="B14" s="46" t="s">
        <v>78</v>
      </c>
      <c r="C14" s="46" t="s">
        <v>130</v>
      </c>
      <c r="D14" s="46" t="s">
        <v>131</v>
      </c>
      <c r="E14" s="46" t="s">
        <v>73</v>
      </c>
      <c r="F14" s="46" t="s">
        <v>132</v>
      </c>
      <c r="G14" s="46"/>
      <c r="H14" s="46" t="s">
        <v>81</v>
      </c>
      <c r="I14" s="46" t="s">
        <v>133</v>
      </c>
      <c r="J14" s="47" t="s">
        <v>135</v>
      </c>
      <c r="K14" s="46" t="s">
        <v>134</v>
      </c>
    </row>
    <row r="15" spans="1:11" x14ac:dyDescent="0.35">
      <c r="A15" s="46" t="s">
        <v>903</v>
      </c>
      <c r="B15" s="46" t="s">
        <v>78</v>
      </c>
      <c r="C15" s="46" t="s">
        <v>136</v>
      </c>
      <c r="D15" s="46" t="s">
        <v>137</v>
      </c>
      <c r="E15" s="46" t="s">
        <v>138</v>
      </c>
      <c r="F15" s="46" t="s">
        <v>139</v>
      </c>
      <c r="G15" s="46"/>
      <c r="H15" s="46" t="s">
        <v>81</v>
      </c>
      <c r="I15" s="46" t="s">
        <v>140</v>
      </c>
      <c r="J15" s="47" t="s">
        <v>142</v>
      </c>
      <c r="K15" s="46" t="s">
        <v>141</v>
      </c>
    </row>
    <row r="16" spans="1:11" x14ac:dyDescent="0.35">
      <c r="A16" s="46" t="s">
        <v>976</v>
      </c>
      <c r="B16" s="46" t="s">
        <v>65</v>
      </c>
      <c r="C16" s="46" t="s">
        <v>149</v>
      </c>
      <c r="D16" s="46" t="s">
        <v>119</v>
      </c>
      <c r="E16" s="46" t="s">
        <v>144</v>
      </c>
      <c r="F16" s="46" t="s">
        <v>150</v>
      </c>
      <c r="G16" s="46" t="s">
        <v>119</v>
      </c>
      <c r="H16" s="46" t="s">
        <v>121</v>
      </c>
      <c r="I16" s="46" t="s">
        <v>151</v>
      </c>
      <c r="J16" s="47" t="s">
        <v>153</v>
      </c>
      <c r="K16" s="46" t="s">
        <v>152</v>
      </c>
    </row>
    <row r="17" spans="1:11" x14ac:dyDescent="0.35">
      <c r="A17" s="46" t="s">
        <v>938</v>
      </c>
      <c r="B17" s="46" t="s">
        <v>65</v>
      </c>
      <c r="C17" s="46" t="s">
        <v>154</v>
      </c>
      <c r="D17" s="46" t="s">
        <v>155</v>
      </c>
      <c r="E17" s="46" t="s">
        <v>156</v>
      </c>
      <c r="F17" s="46" t="s">
        <v>157</v>
      </c>
      <c r="G17" s="46" t="s">
        <v>155</v>
      </c>
      <c r="H17" s="46" t="s">
        <v>121</v>
      </c>
      <c r="I17" s="46" t="s">
        <v>158</v>
      </c>
      <c r="J17" s="47" t="s">
        <v>161</v>
      </c>
      <c r="K17" s="46" t="s">
        <v>159</v>
      </c>
    </row>
    <row r="18" spans="1:11" x14ac:dyDescent="0.35">
      <c r="A18" s="46" t="s">
        <v>1019</v>
      </c>
      <c r="B18" s="46" t="s">
        <v>56</v>
      </c>
      <c r="C18" s="46" t="s">
        <v>162</v>
      </c>
      <c r="D18" s="46" t="s">
        <v>58</v>
      </c>
      <c r="E18" s="46" t="s">
        <v>163</v>
      </c>
      <c r="F18" s="46" t="s">
        <v>164</v>
      </c>
      <c r="G18" s="46" t="s">
        <v>58</v>
      </c>
      <c r="H18" s="46" t="s">
        <v>61</v>
      </c>
      <c r="I18" s="46" t="s">
        <v>165</v>
      </c>
      <c r="J18" s="47" t="s">
        <v>168</v>
      </c>
      <c r="K18" s="46" t="s">
        <v>166</v>
      </c>
    </row>
    <row r="19" spans="1:11" x14ac:dyDescent="0.35">
      <c r="A19" s="46" t="s">
        <v>951</v>
      </c>
      <c r="B19" s="46" t="s">
        <v>56</v>
      </c>
      <c r="C19" s="46" t="s">
        <v>169</v>
      </c>
      <c r="D19" s="46" t="s">
        <v>170</v>
      </c>
      <c r="E19" s="46" t="s">
        <v>171</v>
      </c>
      <c r="F19" s="46" t="s">
        <v>172</v>
      </c>
      <c r="G19" s="46" t="s">
        <v>170</v>
      </c>
      <c r="H19" s="46" t="s">
        <v>61</v>
      </c>
      <c r="I19" s="46" t="s">
        <v>173</v>
      </c>
      <c r="J19" s="47" t="s">
        <v>176</v>
      </c>
      <c r="K19" s="46" t="s">
        <v>174</v>
      </c>
    </row>
    <row r="20" spans="1:11" x14ac:dyDescent="0.35">
      <c r="A20" s="46" t="s">
        <v>952</v>
      </c>
      <c r="B20" s="46" t="s">
        <v>56</v>
      </c>
      <c r="C20" s="46" t="s">
        <v>177</v>
      </c>
      <c r="D20" s="46" t="s">
        <v>178</v>
      </c>
      <c r="E20" s="46" t="s">
        <v>171</v>
      </c>
      <c r="F20" s="46" t="s">
        <v>179</v>
      </c>
      <c r="G20" s="46" t="s">
        <v>178</v>
      </c>
      <c r="H20" s="46" t="s">
        <v>61</v>
      </c>
      <c r="I20" s="46" t="s">
        <v>180</v>
      </c>
      <c r="J20" s="47" t="s">
        <v>182</v>
      </c>
      <c r="K20" s="46" t="s">
        <v>181</v>
      </c>
    </row>
    <row r="21" spans="1:11" x14ac:dyDescent="0.35">
      <c r="A21" s="46" t="s">
        <v>950</v>
      </c>
      <c r="B21" s="46" t="s">
        <v>78</v>
      </c>
      <c r="C21" s="46" t="s">
        <v>183</v>
      </c>
      <c r="D21" s="46" t="s">
        <v>92</v>
      </c>
      <c r="E21" s="46" t="s">
        <v>171</v>
      </c>
      <c r="F21" s="46" t="s">
        <v>184</v>
      </c>
      <c r="G21" s="46"/>
      <c r="H21" s="46" t="s">
        <v>81</v>
      </c>
      <c r="I21" s="46" t="s">
        <v>185</v>
      </c>
      <c r="J21" s="47" t="s">
        <v>187</v>
      </c>
      <c r="K21" s="46" t="s">
        <v>186</v>
      </c>
    </row>
    <row r="22" spans="1:11" x14ac:dyDescent="0.35">
      <c r="A22" s="46" t="s">
        <v>929</v>
      </c>
      <c r="B22" s="46" t="s">
        <v>56</v>
      </c>
      <c r="C22" s="46" t="s">
        <v>33</v>
      </c>
      <c r="D22" s="46" t="s">
        <v>188</v>
      </c>
      <c r="E22" s="46" t="s">
        <v>73</v>
      </c>
      <c r="F22" s="46" t="s">
        <v>189</v>
      </c>
      <c r="G22" s="46" t="s">
        <v>188</v>
      </c>
      <c r="H22" s="46" t="s">
        <v>61</v>
      </c>
      <c r="I22" s="46" t="s">
        <v>190</v>
      </c>
      <c r="J22" s="47" t="s">
        <v>192</v>
      </c>
      <c r="K22" s="46" t="s">
        <v>191</v>
      </c>
    </row>
    <row r="23" spans="1:11" x14ac:dyDescent="0.35">
      <c r="A23" s="46" t="s">
        <v>1015</v>
      </c>
      <c r="B23" s="46" t="s">
        <v>78</v>
      </c>
      <c r="C23" s="46" t="s">
        <v>193</v>
      </c>
      <c r="D23" s="46" t="s">
        <v>194</v>
      </c>
      <c r="E23" s="46" t="s">
        <v>195</v>
      </c>
      <c r="F23" s="46" t="s">
        <v>196</v>
      </c>
      <c r="G23" s="46"/>
      <c r="H23" s="46" t="s">
        <v>81</v>
      </c>
      <c r="I23" s="46" t="s">
        <v>197</v>
      </c>
      <c r="J23" s="47" t="s">
        <v>200</v>
      </c>
      <c r="K23" s="46" t="s">
        <v>198</v>
      </c>
    </row>
    <row r="24" spans="1:11" x14ac:dyDescent="0.35">
      <c r="A24" s="46" t="s">
        <v>907</v>
      </c>
      <c r="B24" s="46" t="s">
        <v>78</v>
      </c>
      <c r="C24" s="46" t="s">
        <v>851</v>
      </c>
      <c r="D24" s="46" t="s">
        <v>194</v>
      </c>
      <c r="E24" s="46" t="s">
        <v>59</v>
      </c>
      <c r="F24" s="46" t="s">
        <v>201</v>
      </c>
      <c r="G24" s="46"/>
      <c r="H24" s="46" t="s">
        <v>81</v>
      </c>
      <c r="I24" s="46" t="s">
        <v>202</v>
      </c>
      <c r="J24" s="47" t="s">
        <v>204</v>
      </c>
      <c r="K24" s="46" t="s">
        <v>203</v>
      </c>
    </row>
    <row r="25" spans="1:11" x14ac:dyDescent="0.35">
      <c r="A25" s="46" t="s">
        <v>1030</v>
      </c>
      <c r="B25" s="46" t="s">
        <v>56</v>
      </c>
      <c r="C25" s="46" t="s">
        <v>333</v>
      </c>
      <c r="D25" s="46" t="s">
        <v>333</v>
      </c>
      <c r="E25" s="46" t="s">
        <v>1031</v>
      </c>
      <c r="F25" s="46" t="s">
        <v>334</v>
      </c>
      <c r="G25" s="46" t="s">
        <v>333</v>
      </c>
      <c r="H25" s="46" t="s">
        <v>61</v>
      </c>
      <c r="I25" s="46" t="s">
        <v>335</v>
      </c>
      <c r="J25" s="47" t="s">
        <v>1032</v>
      </c>
      <c r="K25" s="46" t="s">
        <v>336</v>
      </c>
    </row>
    <row r="26" spans="1:11" x14ac:dyDescent="0.35">
      <c r="A26" s="46" t="s">
        <v>953</v>
      </c>
      <c r="B26" s="46" t="s">
        <v>56</v>
      </c>
      <c r="C26" s="46" t="s">
        <v>205</v>
      </c>
      <c r="D26" s="46" t="s">
        <v>206</v>
      </c>
      <c r="E26" s="46" t="s">
        <v>207</v>
      </c>
      <c r="F26" s="46" t="s">
        <v>208</v>
      </c>
      <c r="G26" s="46" t="s">
        <v>206</v>
      </c>
      <c r="H26" s="46" t="s">
        <v>61</v>
      </c>
      <c r="I26" s="46" t="s">
        <v>209</v>
      </c>
      <c r="J26" s="47" t="s">
        <v>211</v>
      </c>
      <c r="K26" s="46" t="s">
        <v>210</v>
      </c>
    </row>
    <row r="27" spans="1:11" x14ac:dyDescent="0.35">
      <c r="A27" s="46" t="s">
        <v>930</v>
      </c>
      <c r="B27" s="46" t="s">
        <v>78</v>
      </c>
      <c r="C27" s="46" t="s">
        <v>36</v>
      </c>
      <c r="D27" s="46" t="s">
        <v>131</v>
      </c>
      <c r="E27" s="46" t="s">
        <v>73</v>
      </c>
      <c r="F27" s="46" t="s">
        <v>218</v>
      </c>
      <c r="G27" s="46" t="s">
        <v>219</v>
      </c>
      <c r="H27" s="46" t="s">
        <v>81</v>
      </c>
      <c r="I27" s="46" t="s">
        <v>220</v>
      </c>
      <c r="J27" s="47" t="s">
        <v>222</v>
      </c>
      <c r="K27" s="46" t="s">
        <v>221</v>
      </c>
    </row>
    <row r="28" spans="1:11" x14ac:dyDescent="0.35">
      <c r="A28" s="46" t="s">
        <v>912</v>
      </c>
      <c r="B28" s="46" t="s">
        <v>65</v>
      </c>
      <c r="C28" s="46" t="s">
        <v>223</v>
      </c>
      <c r="D28" s="46" t="s">
        <v>28</v>
      </c>
      <c r="E28" s="46" t="s">
        <v>224</v>
      </c>
      <c r="F28" s="46" t="s">
        <v>225</v>
      </c>
      <c r="G28" s="46" t="s">
        <v>119</v>
      </c>
      <c r="H28" s="46" t="s">
        <v>121</v>
      </c>
      <c r="I28" s="46" t="s">
        <v>226</v>
      </c>
      <c r="J28" s="47" t="s">
        <v>229</v>
      </c>
      <c r="K28" s="46" t="s">
        <v>227</v>
      </c>
    </row>
    <row r="29" spans="1:11" x14ac:dyDescent="0.35">
      <c r="A29" s="46" t="s">
        <v>902</v>
      </c>
      <c r="B29" s="46" t="s">
        <v>56</v>
      </c>
      <c r="C29" s="46" t="s">
        <v>230</v>
      </c>
      <c r="D29" s="46" t="s">
        <v>231</v>
      </c>
      <c r="E29" s="46" t="s">
        <v>232</v>
      </c>
      <c r="F29" s="46" t="s">
        <v>233</v>
      </c>
      <c r="G29" s="46" t="s">
        <v>231</v>
      </c>
      <c r="H29" s="46" t="s">
        <v>61</v>
      </c>
      <c r="I29" s="46" t="s">
        <v>234</v>
      </c>
      <c r="J29" s="47" t="s">
        <v>236</v>
      </c>
      <c r="K29" s="46" t="s">
        <v>235</v>
      </c>
    </row>
    <row r="30" spans="1:11" x14ac:dyDescent="0.35">
      <c r="A30" s="46" t="s">
        <v>964</v>
      </c>
      <c r="B30" s="46" t="s">
        <v>56</v>
      </c>
      <c r="C30" s="46" t="s">
        <v>237</v>
      </c>
      <c r="D30" s="46" t="s">
        <v>238</v>
      </c>
      <c r="E30" s="46" t="s">
        <v>239</v>
      </c>
      <c r="F30" s="46" t="s">
        <v>240</v>
      </c>
      <c r="G30" s="46" t="s">
        <v>238</v>
      </c>
      <c r="H30" s="46" t="s">
        <v>61</v>
      </c>
      <c r="I30" s="46" t="s">
        <v>241</v>
      </c>
      <c r="J30" s="47" t="s">
        <v>243</v>
      </c>
      <c r="K30" s="46" t="s">
        <v>242</v>
      </c>
    </row>
    <row r="31" spans="1:11" x14ac:dyDescent="0.35">
      <c r="A31" s="46" t="s">
        <v>974</v>
      </c>
      <c r="B31" s="46" t="s">
        <v>78</v>
      </c>
      <c r="C31" s="46" t="s">
        <v>244</v>
      </c>
      <c r="D31" s="46" t="s">
        <v>245</v>
      </c>
      <c r="E31" s="46" t="s">
        <v>246</v>
      </c>
      <c r="F31" s="46" t="s">
        <v>247</v>
      </c>
      <c r="G31" s="46" t="s">
        <v>248</v>
      </c>
      <c r="H31" s="46" t="s">
        <v>81</v>
      </c>
      <c r="I31" s="46" t="s">
        <v>249</v>
      </c>
      <c r="J31" s="47" t="s">
        <v>252</v>
      </c>
      <c r="K31" s="46" t="s">
        <v>250</v>
      </c>
    </row>
    <row r="32" spans="1:11" x14ac:dyDescent="0.35">
      <c r="A32" s="46" t="s">
        <v>906</v>
      </c>
      <c r="B32" s="46" t="s">
        <v>78</v>
      </c>
      <c r="C32" s="46" t="s">
        <v>253</v>
      </c>
      <c r="D32" s="46" t="s">
        <v>254</v>
      </c>
      <c r="E32" s="46" t="s">
        <v>255</v>
      </c>
      <c r="F32" s="46" t="s">
        <v>256</v>
      </c>
      <c r="G32" s="46" t="s">
        <v>254</v>
      </c>
      <c r="H32" s="46" t="s">
        <v>81</v>
      </c>
      <c r="I32" s="46" t="s">
        <v>257</v>
      </c>
      <c r="J32" s="47" t="s">
        <v>260</v>
      </c>
      <c r="K32" s="46" t="s">
        <v>258</v>
      </c>
    </row>
    <row r="33" spans="1:11" x14ac:dyDescent="0.35">
      <c r="A33" s="46" t="s">
        <v>956</v>
      </c>
      <c r="B33" s="46" t="s">
        <v>56</v>
      </c>
      <c r="C33" s="46" t="s">
        <v>261</v>
      </c>
      <c r="D33" s="46" t="s">
        <v>262</v>
      </c>
      <c r="E33" s="46" t="s">
        <v>263</v>
      </c>
      <c r="F33" s="46" t="s">
        <v>264</v>
      </c>
      <c r="G33" s="46" t="s">
        <v>262</v>
      </c>
      <c r="H33" s="46" t="s">
        <v>61</v>
      </c>
      <c r="I33" s="46" t="s">
        <v>265</v>
      </c>
      <c r="J33" s="47" t="s">
        <v>268</v>
      </c>
      <c r="K33" s="46" t="s">
        <v>266</v>
      </c>
    </row>
    <row r="34" spans="1:11" x14ac:dyDescent="0.35">
      <c r="A34" s="46" t="s">
        <v>946</v>
      </c>
      <c r="B34" s="46" t="s">
        <v>1033</v>
      </c>
      <c r="C34" s="46" t="s">
        <v>269</v>
      </c>
      <c r="D34" s="46" t="s">
        <v>269</v>
      </c>
      <c r="E34" s="46" t="s">
        <v>270</v>
      </c>
      <c r="F34" s="46" t="s">
        <v>271</v>
      </c>
      <c r="G34" s="46" t="s">
        <v>269</v>
      </c>
      <c r="H34" s="46" t="s">
        <v>81</v>
      </c>
      <c r="I34" s="46" t="s">
        <v>272</v>
      </c>
      <c r="J34" s="47" t="s">
        <v>274</v>
      </c>
      <c r="K34" s="46" t="s">
        <v>273</v>
      </c>
    </row>
    <row r="35" spans="1:11" x14ac:dyDescent="0.35">
      <c r="A35" s="46" t="s">
        <v>927</v>
      </c>
      <c r="B35" s="46" t="s">
        <v>65</v>
      </c>
      <c r="C35" s="46" t="s">
        <v>35</v>
      </c>
      <c r="D35" s="46" t="s">
        <v>119</v>
      </c>
      <c r="E35" s="46" t="s">
        <v>73</v>
      </c>
      <c r="F35" s="46" t="s">
        <v>275</v>
      </c>
      <c r="G35" s="46" t="s">
        <v>119</v>
      </c>
      <c r="H35" s="46" t="s">
        <v>121</v>
      </c>
      <c r="I35" s="46" t="s">
        <v>276</v>
      </c>
      <c r="J35" s="47" t="s">
        <v>278</v>
      </c>
      <c r="K35" s="46" t="s">
        <v>277</v>
      </c>
    </row>
    <row r="36" spans="1:11" x14ac:dyDescent="0.35">
      <c r="A36" s="46" t="s">
        <v>958</v>
      </c>
      <c r="B36" s="46" t="s">
        <v>65</v>
      </c>
      <c r="C36" s="46" t="s">
        <v>279</v>
      </c>
      <c r="D36" s="46" t="s">
        <v>280</v>
      </c>
      <c r="E36" s="46" t="s">
        <v>281</v>
      </c>
      <c r="F36" s="46" t="s">
        <v>282</v>
      </c>
      <c r="G36" s="46" t="s">
        <v>280</v>
      </c>
      <c r="H36" s="46" t="s">
        <v>121</v>
      </c>
      <c r="I36" s="46" t="s">
        <v>283</v>
      </c>
      <c r="J36" s="47" t="s">
        <v>285</v>
      </c>
      <c r="K36" s="46" t="s">
        <v>284</v>
      </c>
    </row>
    <row r="37" spans="1:11" x14ac:dyDescent="0.35">
      <c r="A37" s="46" t="s">
        <v>943</v>
      </c>
      <c r="B37" s="46" t="s">
        <v>78</v>
      </c>
      <c r="C37" s="46" t="s">
        <v>286</v>
      </c>
      <c r="D37" s="46" t="s">
        <v>287</v>
      </c>
      <c r="E37" s="46" t="s">
        <v>7</v>
      </c>
      <c r="F37" s="46" t="s">
        <v>288</v>
      </c>
      <c r="G37" s="46"/>
      <c r="H37" s="46" t="s">
        <v>81</v>
      </c>
      <c r="I37" s="46" t="s">
        <v>289</v>
      </c>
      <c r="J37" s="47" t="s">
        <v>291</v>
      </c>
      <c r="K37" s="46" t="s">
        <v>290</v>
      </c>
    </row>
    <row r="38" spans="1:11" x14ac:dyDescent="0.35">
      <c r="A38" s="46" t="s">
        <v>996</v>
      </c>
      <c r="B38" s="46" t="s">
        <v>65</v>
      </c>
      <c r="C38" s="46" t="s">
        <v>292</v>
      </c>
      <c r="D38" s="46" t="s">
        <v>293</v>
      </c>
      <c r="E38" s="46" t="s">
        <v>292</v>
      </c>
      <c r="F38" s="46" t="s">
        <v>294</v>
      </c>
      <c r="G38" s="46" t="s">
        <v>293</v>
      </c>
      <c r="H38" s="46" t="s">
        <v>121</v>
      </c>
      <c r="I38" s="46" t="s">
        <v>295</v>
      </c>
      <c r="J38" s="47" t="s">
        <v>298</v>
      </c>
      <c r="K38" s="46" t="s">
        <v>296</v>
      </c>
    </row>
    <row r="39" spans="1:11" x14ac:dyDescent="0.35">
      <c r="A39" s="46" t="s">
        <v>900</v>
      </c>
      <c r="B39" s="46" t="s">
        <v>65</v>
      </c>
      <c r="C39" s="46" t="s">
        <v>299</v>
      </c>
      <c r="D39" s="46" t="s">
        <v>12</v>
      </c>
      <c r="E39" s="46" t="s">
        <v>300</v>
      </c>
      <c r="F39" s="46" t="s">
        <v>301</v>
      </c>
      <c r="G39" s="46" t="s">
        <v>12</v>
      </c>
      <c r="H39" s="46" t="s">
        <v>121</v>
      </c>
      <c r="I39" s="46" t="s">
        <v>302</v>
      </c>
      <c r="J39" s="47" t="s">
        <v>305</v>
      </c>
      <c r="K39" s="46" t="s">
        <v>303</v>
      </c>
    </row>
    <row r="40" spans="1:11" x14ac:dyDescent="0.35">
      <c r="A40" s="46" t="s">
        <v>959</v>
      </c>
      <c r="B40" s="46" t="s">
        <v>56</v>
      </c>
      <c r="C40" s="46" t="s">
        <v>306</v>
      </c>
      <c r="D40" s="46" t="s">
        <v>58</v>
      </c>
      <c r="E40" s="46" t="s">
        <v>307</v>
      </c>
      <c r="F40" s="46" t="s">
        <v>308</v>
      </c>
      <c r="G40" s="46" t="s">
        <v>58</v>
      </c>
      <c r="H40" s="46" t="s">
        <v>61</v>
      </c>
      <c r="I40" s="46" t="s">
        <v>62</v>
      </c>
      <c r="J40" s="47" t="s">
        <v>311</v>
      </c>
      <c r="K40" s="46" t="s">
        <v>309</v>
      </c>
    </row>
    <row r="41" spans="1:11" x14ac:dyDescent="0.35">
      <c r="A41" s="46" t="s">
        <v>947</v>
      </c>
      <c r="B41" s="46" t="s">
        <v>56</v>
      </c>
      <c r="C41" s="46" t="s">
        <v>313</v>
      </c>
      <c r="D41" s="46" t="s">
        <v>314</v>
      </c>
      <c r="E41" s="46" t="s">
        <v>315</v>
      </c>
      <c r="F41" s="46" t="s">
        <v>316</v>
      </c>
      <c r="G41" s="46" t="s">
        <v>314</v>
      </c>
      <c r="H41" s="46" t="s">
        <v>61</v>
      </c>
      <c r="I41" s="46" t="s">
        <v>317</v>
      </c>
      <c r="J41" s="47" t="s">
        <v>320</v>
      </c>
      <c r="K41" s="46" t="s">
        <v>318</v>
      </c>
    </row>
    <row r="42" spans="1:11" x14ac:dyDescent="0.35">
      <c r="A42" s="46" t="s">
        <v>977</v>
      </c>
      <c r="B42" s="46" t="s">
        <v>65</v>
      </c>
      <c r="C42" s="46" t="s">
        <v>321</v>
      </c>
      <c r="D42" s="46" t="s">
        <v>119</v>
      </c>
      <c r="E42" s="46" t="s">
        <v>144</v>
      </c>
      <c r="F42" s="46" t="s">
        <v>322</v>
      </c>
      <c r="G42" s="46" t="s">
        <v>119</v>
      </c>
      <c r="H42" s="46" t="s">
        <v>121</v>
      </c>
      <c r="I42" s="46" t="s">
        <v>323</v>
      </c>
      <c r="J42" s="47" t="s">
        <v>325</v>
      </c>
      <c r="K42" s="46" t="s">
        <v>324</v>
      </c>
    </row>
    <row r="43" spans="1:11" x14ac:dyDescent="0.35">
      <c r="A43" s="46" t="s">
        <v>978</v>
      </c>
      <c r="B43" s="46" t="s">
        <v>78</v>
      </c>
      <c r="C43" s="46" t="s">
        <v>326</v>
      </c>
      <c r="D43" s="46" t="s">
        <v>327</v>
      </c>
      <c r="E43" s="46" t="s">
        <v>144</v>
      </c>
      <c r="F43" s="46" t="s">
        <v>328</v>
      </c>
      <c r="G43" s="46" t="s">
        <v>327</v>
      </c>
      <c r="H43" s="46" t="s">
        <v>81</v>
      </c>
      <c r="I43" s="46" t="s">
        <v>329</v>
      </c>
      <c r="J43" s="47" t="s">
        <v>331</v>
      </c>
      <c r="K43" s="46" t="s">
        <v>330</v>
      </c>
    </row>
    <row r="44" spans="1:11" x14ac:dyDescent="0.35">
      <c r="A44" s="46" t="s">
        <v>1009</v>
      </c>
      <c r="B44" s="46" t="s">
        <v>56</v>
      </c>
      <c r="C44" s="46" t="s">
        <v>337</v>
      </c>
      <c r="D44" s="46" t="s">
        <v>21</v>
      </c>
      <c r="E44" s="46" t="s">
        <v>20</v>
      </c>
      <c r="F44" s="46" t="s">
        <v>338</v>
      </c>
      <c r="G44" s="46" t="s">
        <v>21</v>
      </c>
      <c r="H44" s="46" t="s">
        <v>61</v>
      </c>
      <c r="I44" s="46" t="s">
        <v>339</v>
      </c>
      <c r="J44" s="47" t="s">
        <v>342</v>
      </c>
      <c r="K44" s="46" t="s">
        <v>340</v>
      </c>
    </row>
    <row r="45" spans="1:11" x14ac:dyDescent="0.35">
      <c r="A45" s="46" t="s">
        <v>992</v>
      </c>
      <c r="B45" s="46" t="s">
        <v>56</v>
      </c>
      <c r="C45" s="46" t="s">
        <v>343</v>
      </c>
      <c r="D45" s="46" t="s">
        <v>344</v>
      </c>
      <c r="E45" s="46" t="s">
        <v>345</v>
      </c>
      <c r="F45" s="46" t="s">
        <v>346</v>
      </c>
      <c r="G45" s="46" t="s">
        <v>344</v>
      </c>
      <c r="H45" s="46" t="s">
        <v>61</v>
      </c>
      <c r="I45" s="46" t="s">
        <v>347</v>
      </c>
      <c r="J45" s="47" t="s">
        <v>350</v>
      </c>
      <c r="K45" s="46" t="s">
        <v>348</v>
      </c>
    </row>
    <row r="46" spans="1:11" x14ac:dyDescent="0.35">
      <c r="A46" s="46" t="s">
        <v>941</v>
      </c>
      <c r="B46" s="46" t="s">
        <v>78</v>
      </c>
      <c r="C46" s="46" t="s">
        <v>351</v>
      </c>
      <c r="D46" s="46" t="s">
        <v>352</v>
      </c>
      <c r="E46" s="46" t="s">
        <v>7</v>
      </c>
      <c r="F46" s="46" t="s">
        <v>353</v>
      </c>
      <c r="G46" s="46"/>
      <c r="H46" s="46" t="s">
        <v>81</v>
      </c>
      <c r="I46" s="46" t="s">
        <v>354</v>
      </c>
      <c r="J46" s="47" t="s">
        <v>356</v>
      </c>
      <c r="K46" s="46" t="s">
        <v>355</v>
      </c>
    </row>
    <row r="47" spans="1:11" x14ac:dyDescent="0.35">
      <c r="A47" s="46" t="s">
        <v>983</v>
      </c>
      <c r="B47" s="46" t="s">
        <v>56</v>
      </c>
      <c r="C47" s="46" t="s">
        <v>357</v>
      </c>
      <c r="D47" s="46" t="s">
        <v>206</v>
      </c>
      <c r="E47" s="46" t="s">
        <v>358</v>
      </c>
      <c r="F47" s="46" t="s">
        <v>359</v>
      </c>
      <c r="G47" s="46" t="s">
        <v>206</v>
      </c>
      <c r="H47" s="46" t="s">
        <v>61</v>
      </c>
      <c r="I47" s="46" t="s">
        <v>209</v>
      </c>
      <c r="J47" s="47" t="s">
        <v>361</v>
      </c>
      <c r="K47" s="46" t="s">
        <v>360</v>
      </c>
    </row>
    <row r="48" spans="1:11" x14ac:dyDescent="0.35">
      <c r="A48" s="46" t="s">
        <v>986</v>
      </c>
      <c r="B48" s="46" t="s">
        <v>56</v>
      </c>
      <c r="C48" s="46" t="s">
        <v>362</v>
      </c>
      <c r="D48" s="46" t="s">
        <v>363</v>
      </c>
      <c r="E48" s="46" t="s">
        <v>358</v>
      </c>
      <c r="F48" s="46" t="s">
        <v>364</v>
      </c>
      <c r="G48" s="46" t="s">
        <v>363</v>
      </c>
      <c r="H48" s="46" t="s">
        <v>61</v>
      </c>
      <c r="I48" s="46" t="s">
        <v>365</v>
      </c>
      <c r="J48" s="47" t="s">
        <v>367</v>
      </c>
      <c r="K48" s="46" t="s">
        <v>366</v>
      </c>
    </row>
    <row r="49" spans="1:11" x14ac:dyDescent="0.35">
      <c r="A49" s="46" t="s">
        <v>942</v>
      </c>
      <c r="B49" s="46" t="s">
        <v>65</v>
      </c>
      <c r="C49" s="46" t="s">
        <v>368</v>
      </c>
      <c r="D49" s="46" t="s">
        <v>369</v>
      </c>
      <c r="E49" s="46" t="s">
        <v>7</v>
      </c>
      <c r="F49" s="46" t="s">
        <v>370</v>
      </c>
      <c r="G49" s="46" t="s">
        <v>369</v>
      </c>
      <c r="H49" s="46" t="s">
        <v>121</v>
      </c>
      <c r="I49" s="46" t="s">
        <v>371</v>
      </c>
      <c r="J49" s="47" t="s">
        <v>373</v>
      </c>
      <c r="K49" s="46" t="s">
        <v>372</v>
      </c>
    </row>
    <row r="50" spans="1:11" x14ac:dyDescent="0.35">
      <c r="A50" s="46" t="s">
        <v>901</v>
      </c>
      <c r="B50" s="46" t="s">
        <v>78</v>
      </c>
      <c r="C50" s="46" t="s">
        <v>374</v>
      </c>
      <c r="D50" s="46" t="s">
        <v>375</v>
      </c>
      <c r="E50" s="46" t="s">
        <v>13</v>
      </c>
      <c r="F50" s="46" t="s">
        <v>376</v>
      </c>
      <c r="G50" s="46"/>
      <c r="H50" s="46" t="s">
        <v>81</v>
      </c>
      <c r="I50" s="46" t="s">
        <v>377</v>
      </c>
      <c r="J50" s="47" t="s">
        <v>379</v>
      </c>
      <c r="K50" s="46" t="s">
        <v>378</v>
      </c>
    </row>
    <row r="51" spans="1:11" x14ac:dyDescent="0.35">
      <c r="A51" s="46" t="s">
        <v>1005</v>
      </c>
      <c r="B51" s="46" t="s">
        <v>56</v>
      </c>
      <c r="C51" s="46" t="s">
        <v>380</v>
      </c>
      <c r="D51" s="46" t="s">
        <v>381</v>
      </c>
      <c r="E51" s="46" t="s">
        <v>382</v>
      </c>
      <c r="F51" s="46" t="s">
        <v>383</v>
      </c>
      <c r="G51" s="46" t="s">
        <v>381</v>
      </c>
      <c r="H51" s="46" t="s">
        <v>61</v>
      </c>
      <c r="I51" s="46" t="s">
        <v>384</v>
      </c>
      <c r="J51" s="47" t="s">
        <v>387</v>
      </c>
      <c r="K51" s="46" t="s">
        <v>385</v>
      </c>
    </row>
    <row r="52" spans="1:11" x14ac:dyDescent="0.35">
      <c r="A52" s="46" t="s">
        <v>939</v>
      </c>
      <c r="B52" s="46" t="s">
        <v>65</v>
      </c>
      <c r="C52" s="46" t="s">
        <v>388</v>
      </c>
      <c r="D52" s="46" t="s">
        <v>389</v>
      </c>
      <c r="E52" s="46" t="s">
        <v>390</v>
      </c>
      <c r="F52" s="46" t="s">
        <v>391</v>
      </c>
      <c r="G52" s="46" t="s">
        <v>389</v>
      </c>
      <c r="H52" s="46" t="s">
        <v>121</v>
      </c>
      <c r="I52" s="46" t="s">
        <v>392</v>
      </c>
      <c r="J52" s="47" t="s">
        <v>395</v>
      </c>
      <c r="K52" s="46" t="s">
        <v>393</v>
      </c>
    </row>
    <row r="53" spans="1:11" x14ac:dyDescent="0.35">
      <c r="A53" s="46" t="s">
        <v>991</v>
      </c>
      <c r="B53" s="46" t="s">
        <v>56</v>
      </c>
      <c r="C53" s="46" t="s">
        <v>396</v>
      </c>
      <c r="D53" s="46" t="s">
        <v>17</v>
      </c>
      <c r="E53" s="46" t="s">
        <v>397</v>
      </c>
      <c r="F53" s="46" t="s">
        <v>398</v>
      </c>
      <c r="G53" s="46" t="s">
        <v>17</v>
      </c>
      <c r="H53" s="46" t="s">
        <v>61</v>
      </c>
      <c r="I53" s="46" t="s">
        <v>399</v>
      </c>
      <c r="J53" s="47" t="s">
        <v>401</v>
      </c>
      <c r="K53" s="46" t="s">
        <v>400</v>
      </c>
    </row>
    <row r="54" spans="1:11" x14ac:dyDescent="0.35">
      <c r="A54" s="46" t="s">
        <v>908</v>
      </c>
      <c r="B54" s="46" t="s">
        <v>78</v>
      </c>
      <c r="C54" s="46" t="s">
        <v>852</v>
      </c>
      <c r="D54" s="46" t="s">
        <v>327</v>
      </c>
      <c r="E54" s="46" t="s">
        <v>59</v>
      </c>
      <c r="F54" s="46" t="s">
        <v>402</v>
      </c>
      <c r="G54" s="46" t="s">
        <v>327</v>
      </c>
      <c r="H54" s="46" t="s">
        <v>81</v>
      </c>
      <c r="I54" s="46" t="s">
        <v>403</v>
      </c>
      <c r="J54" s="47" t="s">
        <v>406</v>
      </c>
      <c r="K54" s="46" t="s">
        <v>404</v>
      </c>
    </row>
    <row r="55" spans="1:11" x14ac:dyDescent="0.35">
      <c r="A55" s="46" t="s">
        <v>960</v>
      </c>
      <c r="B55" s="46" t="s">
        <v>78</v>
      </c>
      <c r="C55" s="46" t="s">
        <v>407</v>
      </c>
      <c r="D55" s="46" t="s">
        <v>408</v>
      </c>
      <c r="E55" s="46" t="s">
        <v>409</v>
      </c>
      <c r="F55" s="46" t="s">
        <v>410</v>
      </c>
      <c r="G55" s="46" t="s">
        <v>408</v>
      </c>
      <c r="H55" s="46" t="s">
        <v>81</v>
      </c>
      <c r="I55" s="46" t="s">
        <v>411</v>
      </c>
      <c r="J55" s="47" t="s">
        <v>413</v>
      </c>
      <c r="K55" s="46" t="s">
        <v>412</v>
      </c>
    </row>
    <row r="56" spans="1:11" x14ac:dyDescent="0.35">
      <c r="A56" s="46" t="s">
        <v>957</v>
      </c>
      <c r="B56" s="46" t="s">
        <v>78</v>
      </c>
      <c r="C56" s="46" t="s">
        <v>414</v>
      </c>
      <c r="D56" s="46" t="s">
        <v>415</v>
      </c>
      <c r="E56" s="46" t="s">
        <v>416</v>
      </c>
      <c r="F56" s="46" t="s">
        <v>417</v>
      </c>
      <c r="G56" s="46" t="s">
        <v>415</v>
      </c>
      <c r="H56" s="46" t="s">
        <v>81</v>
      </c>
      <c r="I56" s="46" t="s">
        <v>418</v>
      </c>
      <c r="J56" s="47" t="s">
        <v>421</v>
      </c>
      <c r="K56" s="46" t="s">
        <v>419</v>
      </c>
    </row>
    <row r="57" spans="1:11" x14ac:dyDescent="0.35">
      <c r="A57" s="46" t="s">
        <v>962</v>
      </c>
      <c r="B57" s="46" t="s">
        <v>78</v>
      </c>
      <c r="C57" s="46" t="s">
        <v>422</v>
      </c>
      <c r="D57" s="46" t="s">
        <v>287</v>
      </c>
      <c r="E57" s="46" t="s">
        <v>423</v>
      </c>
      <c r="F57" s="46" t="s">
        <v>424</v>
      </c>
      <c r="G57" s="46"/>
      <c r="H57" s="46" t="s">
        <v>81</v>
      </c>
      <c r="I57" s="46" t="s">
        <v>425</v>
      </c>
      <c r="J57" s="47" t="s">
        <v>427</v>
      </c>
      <c r="K57" s="46" t="s">
        <v>426</v>
      </c>
    </row>
    <row r="58" spans="1:11" x14ac:dyDescent="0.35">
      <c r="A58" s="46" t="s">
        <v>935</v>
      </c>
      <c r="B58" s="46" t="s">
        <v>65</v>
      </c>
      <c r="C58" s="46" t="s">
        <v>428</v>
      </c>
      <c r="D58" s="46" t="s">
        <v>429</v>
      </c>
      <c r="E58" s="46" t="s">
        <v>430</v>
      </c>
      <c r="F58" s="46" t="s">
        <v>431</v>
      </c>
      <c r="G58" s="46" t="s">
        <v>429</v>
      </c>
      <c r="H58" s="46" t="s">
        <v>121</v>
      </c>
      <c r="I58" s="46" t="s">
        <v>432</v>
      </c>
      <c r="J58" s="47" t="s">
        <v>434</v>
      </c>
      <c r="K58" s="46" t="s">
        <v>433</v>
      </c>
    </row>
    <row r="59" spans="1:11" x14ac:dyDescent="0.35">
      <c r="A59" s="46" t="s">
        <v>1034</v>
      </c>
      <c r="B59" s="46" t="s">
        <v>56</v>
      </c>
      <c r="C59" s="46" t="s">
        <v>1035</v>
      </c>
      <c r="D59" s="46" t="s">
        <v>333</v>
      </c>
      <c r="E59" s="46" t="s">
        <v>1036</v>
      </c>
      <c r="F59" s="46" t="s">
        <v>737</v>
      </c>
      <c r="G59" s="46" t="s">
        <v>333</v>
      </c>
      <c r="H59" s="46" t="s">
        <v>61</v>
      </c>
      <c r="I59" s="46" t="s">
        <v>738</v>
      </c>
      <c r="J59" s="47" t="s">
        <v>1037</v>
      </c>
      <c r="K59" s="46" t="s">
        <v>739</v>
      </c>
    </row>
    <row r="60" spans="1:11" x14ac:dyDescent="0.35">
      <c r="A60" s="46" t="s">
        <v>994</v>
      </c>
      <c r="B60" s="46" t="s">
        <v>78</v>
      </c>
      <c r="C60" s="46" t="s">
        <v>435</v>
      </c>
      <c r="D60" s="46" t="s">
        <v>436</v>
      </c>
      <c r="E60" s="46" t="s">
        <v>437</v>
      </c>
      <c r="F60" s="46" t="s">
        <v>438</v>
      </c>
      <c r="G60" s="46" t="s">
        <v>436</v>
      </c>
      <c r="H60" s="46" t="s">
        <v>81</v>
      </c>
      <c r="I60" s="46" t="s">
        <v>439</v>
      </c>
      <c r="J60" s="47" t="s">
        <v>442</v>
      </c>
      <c r="K60" s="46" t="s">
        <v>440</v>
      </c>
    </row>
    <row r="61" spans="1:11" x14ac:dyDescent="0.35">
      <c r="A61" s="46" t="s">
        <v>1010</v>
      </c>
      <c r="B61" s="46" t="s">
        <v>56</v>
      </c>
      <c r="C61" s="46" t="s">
        <v>443</v>
      </c>
      <c r="D61" s="46" t="s">
        <v>444</v>
      </c>
      <c r="E61" s="46" t="s">
        <v>445</v>
      </c>
      <c r="F61" s="46" t="s">
        <v>446</v>
      </c>
      <c r="G61" s="46" t="s">
        <v>444</v>
      </c>
      <c r="H61" s="46" t="s">
        <v>61</v>
      </c>
      <c r="I61" s="46" t="s">
        <v>447</v>
      </c>
      <c r="J61" s="47" t="s">
        <v>449</v>
      </c>
      <c r="K61" s="46" t="s">
        <v>448</v>
      </c>
    </row>
    <row r="62" spans="1:11" x14ac:dyDescent="0.35">
      <c r="A62" s="46" t="s">
        <v>998</v>
      </c>
      <c r="B62" s="46" t="s">
        <v>65</v>
      </c>
      <c r="C62" s="46" t="s">
        <v>450</v>
      </c>
      <c r="D62" s="46" t="s">
        <v>451</v>
      </c>
      <c r="E62" s="46" t="s">
        <v>450</v>
      </c>
      <c r="F62" s="46" t="s">
        <v>452</v>
      </c>
      <c r="G62" s="46" t="s">
        <v>451</v>
      </c>
      <c r="H62" s="46" t="s">
        <v>121</v>
      </c>
      <c r="I62" s="46" t="s">
        <v>453</v>
      </c>
      <c r="J62" s="47" t="s">
        <v>456</v>
      </c>
      <c r="K62" s="46" t="s">
        <v>454</v>
      </c>
    </row>
    <row r="63" spans="1:11" x14ac:dyDescent="0.35">
      <c r="A63" s="46" t="s">
        <v>961</v>
      </c>
      <c r="B63" s="46" t="s">
        <v>78</v>
      </c>
      <c r="C63" s="46" t="s">
        <v>457</v>
      </c>
      <c r="D63" s="46" t="s">
        <v>458</v>
      </c>
      <c r="E63" s="46" t="s">
        <v>457</v>
      </c>
      <c r="F63" s="46" t="s">
        <v>459</v>
      </c>
      <c r="G63" s="46" t="s">
        <v>458</v>
      </c>
      <c r="H63" s="46" t="s">
        <v>81</v>
      </c>
      <c r="I63" s="46" t="s">
        <v>460</v>
      </c>
      <c r="J63" s="47" t="s">
        <v>462</v>
      </c>
      <c r="K63" s="46" t="s">
        <v>461</v>
      </c>
    </row>
    <row r="64" spans="1:11" x14ac:dyDescent="0.35">
      <c r="A64" s="46" t="s">
        <v>984</v>
      </c>
      <c r="B64" s="46" t="s">
        <v>56</v>
      </c>
      <c r="C64" s="46" t="s">
        <v>463</v>
      </c>
      <c r="D64" s="46" t="s">
        <v>464</v>
      </c>
      <c r="E64" s="46" t="s">
        <v>358</v>
      </c>
      <c r="F64" s="46" t="s">
        <v>465</v>
      </c>
      <c r="G64" s="46" t="s">
        <v>464</v>
      </c>
      <c r="H64" s="46" t="s">
        <v>61</v>
      </c>
      <c r="I64" s="46" t="s">
        <v>466</v>
      </c>
      <c r="J64" s="47" t="s">
        <v>469</v>
      </c>
      <c r="K64" s="46" t="s">
        <v>467</v>
      </c>
    </row>
    <row r="65" spans="1:11" x14ac:dyDescent="0.35">
      <c r="A65" s="46" t="s">
        <v>985</v>
      </c>
      <c r="B65" s="46" t="s">
        <v>56</v>
      </c>
      <c r="C65" s="46" t="s">
        <v>470</v>
      </c>
      <c r="D65" s="46" t="s">
        <v>471</v>
      </c>
      <c r="E65" s="46" t="s">
        <v>358</v>
      </c>
      <c r="F65" s="46" t="s">
        <v>472</v>
      </c>
      <c r="G65" s="46" t="s">
        <v>471</v>
      </c>
      <c r="H65" s="46" t="s">
        <v>61</v>
      </c>
      <c r="I65" s="46" t="s">
        <v>473</v>
      </c>
      <c r="J65" s="47" t="s">
        <v>475</v>
      </c>
      <c r="K65" s="46" t="s">
        <v>474</v>
      </c>
    </row>
    <row r="66" spans="1:11" x14ac:dyDescent="0.35">
      <c r="A66" s="46" t="s">
        <v>989</v>
      </c>
      <c r="B66" s="46" t="s">
        <v>78</v>
      </c>
      <c r="C66" s="46" t="s">
        <v>476</v>
      </c>
      <c r="D66" s="46" t="s">
        <v>131</v>
      </c>
      <c r="E66" s="46" t="s">
        <v>358</v>
      </c>
      <c r="F66" s="46" t="s">
        <v>477</v>
      </c>
      <c r="G66" s="46"/>
      <c r="H66" s="46" t="s">
        <v>81</v>
      </c>
      <c r="I66" s="46" t="s">
        <v>478</v>
      </c>
      <c r="J66" s="47" t="s">
        <v>480</v>
      </c>
      <c r="K66" s="46" t="s">
        <v>479</v>
      </c>
    </row>
    <row r="67" spans="1:11" x14ac:dyDescent="0.35">
      <c r="A67" s="46" t="s">
        <v>988</v>
      </c>
      <c r="B67" s="46" t="s">
        <v>56</v>
      </c>
      <c r="C67" s="46" t="s">
        <v>481</v>
      </c>
      <c r="D67" s="46" t="s">
        <v>125</v>
      </c>
      <c r="E67" s="46" t="s">
        <v>358</v>
      </c>
      <c r="F67" s="46" t="s">
        <v>482</v>
      </c>
      <c r="G67" s="46" t="s">
        <v>125</v>
      </c>
      <c r="H67" s="46" t="s">
        <v>61</v>
      </c>
      <c r="I67" s="46" t="s">
        <v>483</v>
      </c>
      <c r="J67" s="47" t="s">
        <v>485</v>
      </c>
      <c r="K67" s="46" t="s">
        <v>484</v>
      </c>
    </row>
    <row r="68" spans="1:11" x14ac:dyDescent="0.35">
      <c r="A68" s="46" t="s">
        <v>987</v>
      </c>
      <c r="B68" s="46" t="s">
        <v>78</v>
      </c>
      <c r="C68" s="46" t="s">
        <v>486</v>
      </c>
      <c r="D68" s="46" t="s">
        <v>213</v>
      </c>
      <c r="E68" s="46" t="s">
        <v>358</v>
      </c>
      <c r="F68" s="46" t="s">
        <v>487</v>
      </c>
      <c r="G68" s="46" t="s">
        <v>213</v>
      </c>
      <c r="H68" s="46" t="s">
        <v>81</v>
      </c>
      <c r="I68" s="46" t="s">
        <v>488</v>
      </c>
      <c r="J68" s="47" t="s">
        <v>490</v>
      </c>
      <c r="K68" s="46" t="s">
        <v>489</v>
      </c>
    </row>
    <row r="69" spans="1:11" x14ac:dyDescent="0.35">
      <c r="A69" s="46" t="s">
        <v>904</v>
      </c>
      <c r="B69" s="46" t="s">
        <v>78</v>
      </c>
      <c r="C69" s="46" t="s">
        <v>491</v>
      </c>
      <c r="D69" s="46" t="s">
        <v>492</v>
      </c>
      <c r="E69" s="46" t="s">
        <v>493</v>
      </c>
      <c r="F69" s="46" t="s">
        <v>494</v>
      </c>
      <c r="G69" s="46" t="s">
        <v>492</v>
      </c>
      <c r="H69" s="46" t="s">
        <v>81</v>
      </c>
      <c r="I69" s="46" t="s">
        <v>495</v>
      </c>
      <c r="J69" s="47" t="s">
        <v>498</v>
      </c>
      <c r="K69" s="46" t="s">
        <v>496</v>
      </c>
    </row>
    <row r="70" spans="1:11" x14ac:dyDescent="0.35">
      <c r="A70" s="46" t="s">
        <v>924</v>
      </c>
      <c r="B70" s="46" t="s">
        <v>78</v>
      </c>
      <c r="C70" s="46" t="s">
        <v>23</v>
      </c>
      <c r="D70" s="46" t="s">
        <v>499</v>
      </c>
      <c r="E70" s="46" t="s">
        <v>73</v>
      </c>
      <c r="F70" s="46" t="s">
        <v>500</v>
      </c>
      <c r="G70" s="46" t="s">
        <v>501</v>
      </c>
      <c r="H70" s="46" t="s">
        <v>81</v>
      </c>
      <c r="I70" s="46" t="s">
        <v>502</v>
      </c>
      <c r="J70" s="47" t="s">
        <v>504</v>
      </c>
      <c r="K70" s="46" t="s">
        <v>503</v>
      </c>
    </row>
    <row r="71" spans="1:11" x14ac:dyDescent="0.35">
      <c r="A71" s="46" t="s">
        <v>993</v>
      </c>
      <c r="B71" s="46" t="s">
        <v>65</v>
      </c>
      <c r="C71" s="46" t="s">
        <v>505</v>
      </c>
      <c r="D71" s="46" t="s">
        <v>429</v>
      </c>
      <c r="E71" s="46" t="s">
        <v>505</v>
      </c>
      <c r="F71" s="46" t="s">
        <v>506</v>
      </c>
      <c r="G71" s="46" t="s">
        <v>429</v>
      </c>
      <c r="H71" s="46" t="s">
        <v>121</v>
      </c>
      <c r="I71" s="46" t="s">
        <v>507</v>
      </c>
      <c r="J71" s="47" t="s">
        <v>509</v>
      </c>
      <c r="K71" s="46" t="s">
        <v>508</v>
      </c>
    </row>
    <row r="72" spans="1:11" x14ac:dyDescent="0.35">
      <c r="A72" s="46" t="s">
        <v>1008</v>
      </c>
      <c r="B72" s="46" t="s">
        <v>78</v>
      </c>
      <c r="C72" s="46" t="s">
        <v>510</v>
      </c>
      <c r="D72" s="46" t="s">
        <v>131</v>
      </c>
      <c r="E72" s="46" t="s">
        <v>511</v>
      </c>
      <c r="F72" s="46" t="s">
        <v>512</v>
      </c>
      <c r="G72" s="46"/>
      <c r="H72" s="46" t="s">
        <v>81</v>
      </c>
      <c r="I72" s="46" t="s">
        <v>513</v>
      </c>
      <c r="J72" s="47" t="s">
        <v>516</v>
      </c>
      <c r="K72" s="46" t="s">
        <v>514</v>
      </c>
    </row>
    <row r="73" spans="1:11" x14ac:dyDescent="0.35">
      <c r="A73" s="46" t="s">
        <v>1011</v>
      </c>
      <c r="B73" s="46" t="s">
        <v>65</v>
      </c>
      <c r="C73" s="46" t="s">
        <v>517</v>
      </c>
      <c r="D73" s="46" t="s">
        <v>429</v>
      </c>
      <c r="E73" s="46" t="s">
        <v>517</v>
      </c>
      <c r="F73" s="46" t="s">
        <v>518</v>
      </c>
      <c r="G73" s="46" t="s">
        <v>429</v>
      </c>
      <c r="H73" s="46" t="s">
        <v>121</v>
      </c>
      <c r="I73" s="46" t="s">
        <v>519</v>
      </c>
      <c r="J73" s="47" t="s">
        <v>521</v>
      </c>
      <c r="K73" s="46" t="s">
        <v>520</v>
      </c>
    </row>
    <row r="74" spans="1:11" x14ac:dyDescent="0.35">
      <c r="A74" s="46" t="s">
        <v>995</v>
      </c>
      <c r="B74" s="46" t="s">
        <v>56</v>
      </c>
      <c r="C74" s="46" t="s">
        <v>522</v>
      </c>
      <c r="D74" s="46" t="s">
        <v>85</v>
      </c>
      <c r="E74" s="46" t="s">
        <v>523</v>
      </c>
      <c r="F74" s="46" t="s">
        <v>524</v>
      </c>
      <c r="G74" s="46" t="s">
        <v>85</v>
      </c>
      <c r="H74" s="46" t="s">
        <v>61</v>
      </c>
      <c r="I74" s="46" t="s">
        <v>525</v>
      </c>
      <c r="J74" s="47" t="s">
        <v>527</v>
      </c>
      <c r="K74" s="46" t="s">
        <v>526</v>
      </c>
    </row>
    <row r="75" spans="1:11" x14ac:dyDescent="0.35">
      <c r="A75" s="46" t="s">
        <v>965</v>
      </c>
      <c r="B75" s="46" t="s">
        <v>56</v>
      </c>
      <c r="C75" s="46" t="s">
        <v>24</v>
      </c>
      <c r="D75" s="46" t="s">
        <v>528</v>
      </c>
      <c r="E75" s="46" t="s">
        <v>529</v>
      </c>
      <c r="F75" s="46" t="s">
        <v>530</v>
      </c>
      <c r="G75" s="46" t="s">
        <v>528</v>
      </c>
      <c r="H75" s="46" t="s">
        <v>61</v>
      </c>
      <c r="I75" s="46" t="s">
        <v>531</v>
      </c>
      <c r="J75" s="47" t="s">
        <v>534</v>
      </c>
      <c r="K75" s="46" t="s">
        <v>532</v>
      </c>
    </row>
    <row r="76" spans="1:11" x14ac:dyDescent="0.35">
      <c r="A76" s="46" t="s">
        <v>966</v>
      </c>
      <c r="B76" s="46" t="s">
        <v>56</v>
      </c>
      <c r="C76" s="46" t="s">
        <v>535</v>
      </c>
      <c r="D76" s="46" t="s">
        <v>536</v>
      </c>
      <c r="E76" s="46" t="s">
        <v>533</v>
      </c>
      <c r="F76" s="46" t="s">
        <v>537</v>
      </c>
      <c r="G76" s="46" t="s">
        <v>536</v>
      </c>
      <c r="H76" s="46" t="s">
        <v>61</v>
      </c>
      <c r="I76" s="46" t="s">
        <v>538</v>
      </c>
      <c r="J76" s="47" t="s">
        <v>540</v>
      </c>
      <c r="K76" s="46" t="s">
        <v>539</v>
      </c>
    </row>
    <row r="77" spans="1:11" x14ac:dyDescent="0.35">
      <c r="A77" s="46" t="s">
        <v>997</v>
      </c>
      <c r="B77" s="46" t="s">
        <v>56</v>
      </c>
      <c r="C77" s="46" t="s">
        <v>1038</v>
      </c>
      <c r="D77" s="46" t="s">
        <v>542</v>
      </c>
      <c r="E77" s="46" t="s">
        <v>207</v>
      </c>
      <c r="F77" s="46" t="s">
        <v>543</v>
      </c>
      <c r="G77" s="46" t="s">
        <v>542</v>
      </c>
      <c r="H77" s="46" t="s">
        <v>61</v>
      </c>
      <c r="I77" s="46" t="s">
        <v>544</v>
      </c>
      <c r="J77" s="47" t="s">
        <v>546</v>
      </c>
      <c r="K77" s="46" t="s">
        <v>545</v>
      </c>
    </row>
    <row r="78" spans="1:11" x14ac:dyDescent="0.35">
      <c r="A78" s="46" t="s">
        <v>898</v>
      </c>
      <c r="B78" s="46" t="s">
        <v>78</v>
      </c>
      <c r="C78" s="46" t="s">
        <v>547</v>
      </c>
      <c r="D78" s="46" t="s">
        <v>408</v>
      </c>
      <c r="E78" s="46" t="s">
        <v>548</v>
      </c>
      <c r="F78" s="46" t="s">
        <v>549</v>
      </c>
      <c r="G78" s="46" t="s">
        <v>408</v>
      </c>
      <c r="H78" s="46" t="s">
        <v>81</v>
      </c>
      <c r="I78" s="46" t="s">
        <v>550</v>
      </c>
      <c r="J78" s="47" t="s">
        <v>553</v>
      </c>
      <c r="K78" s="46" t="s">
        <v>551</v>
      </c>
    </row>
    <row r="79" spans="1:11" x14ac:dyDescent="0.35">
      <c r="A79" s="46" t="s">
        <v>1012</v>
      </c>
      <c r="B79" s="46" t="s">
        <v>78</v>
      </c>
      <c r="C79" s="46" t="s">
        <v>554</v>
      </c>
      <c r="D79" s="46" t="s">
        <v>492</v>
      </c>
      <c r="E79" s="46" t="s">
        <v>555</v>
      </c>
      <c r="F79" s="46" t="s">
        <v>556</v>
      </c>
      <c r="G79" s="46" t="s">
        <v>492</v>
      </c>
      <c r="H79" s="46" t="s">
        <v>81</v>
      </c>
      <c r="I79" s="46" t="s">
        <v>557</v>
      </c>
      <c r="J79" s="47" t="s">
        <v>560</v>
      </c>
      <c r="K79" s="46" t="s">
        <v>558</v>
      </c>
    </row>
    <row r="80" spans="1:11" x14ac:dyDescent="0.35">
      <c r="A80" s="46" t="s">
        <v>1017</v>
      </c>
      <c r="B80" s="46" t="s">
        <v>56</v>
      </c>
      <c r="C80" s="46" t="s">
        <v>561</v>
      </c>
      <c r="D80" s="46" t="s">
        <v>85</v>
      </c>
      <c r="E80" s="46" t="s">
        <v>195</v>
      </c>
      <c r="F80" s="46" t="s">
        <v>562</v>
      </c>
      <c r="G80" s="46" t="s">
        <v>85</v>
      </c>
      <c r="H80" s="46" t="s">
        <v>61</v>
      </c>
      <c r="I80" s="46" t="s">
        <v>563</v>
      </c>
      <c r="J80" s="47" t="s">
        <v>565</v>
      </c>
      <c r="K80" s="46" t="s">
        <v>564</v>
      </c>
    </row>
    <row r="81" spans="1:11" x14ac:dyDescent="0.35">
      <c r="A81" s="46" t="s">
        <v>1023</v>
      </c>
      <c r="B81" s="46" t="s">
        <v>78</v>
      </c>
      <c r="C81" s="46" t="s">
        <v>1039</v>
      </c>
      <c r="D81" s="46" t="s">
        <v>566</v>
      </c>
      <c r="E81" s="46" t="s">
        <v>1021</v>
      </c>
      <c r="F81" s="46" t="s">
        <v>567</v>
      </c>
      <c r="G81" s="46"/>
      <c r="H81" s="46" t="s">
        <v>81</v>
      </c>
      <c r="I81" s="46" t="s">
        <v>568</v>
      </c>
      <c r="J81" s="47" t="s">
        <v>1040</v>
      </c>
      <c r="K81" s="46" t="s">
        <v>569</v>
      </c>
    </row>
    <row r="82" spans="1:11" x14ac:dyDescent="0.35">
      <c r="A82" s="46" t="s">
        <v>937</v>
      </c>
      <c r="B82" s="46" t="s">
        <v>56</v>
      </c>
      <c r="C82" s="46" t="s">
        <v>570</v>
      </c>
      <c r="D82" s="46" t="s">
        <v>72</v>
      </c>
      <c r="E82" s="46" t="s">
        <v>571</v>
      </c>
      <c r="F82" s="46" t="s">
        <v>572</v>
      </c>
      <c r="G82" s="46" t="s">
        <v>72</v>
      </c>
      <c r="H82" s="46" t="s">
        <v>61</v>
      </c>
      <c r="I82" s="46" t="s">
        <v>573</v>
      </c>
      <c r="J82" s="47" t="s">
        <v>576</v>
      </c>
      <c r="K82" s="46" t="s">
        <v>574</v>
      </c>
    </row>
    <row r="83" spans="1:11" x14ac:dyDescent="0.35">
      <c r="A83" s="46" t="s">
        <v>954</v>
      </c>
      <c r="B83" s="46" t="s">
        <v>78</v>
      </c>
      <c r="C83" s="46" t="s">
        <v>580</v>
      </c>
      <c r="D83" s="46" t="s">
        <v>581</v>
      </c>
      <c r="E83" s="46" t="s">
        <v>582</v>
      </c>
      <c r="F83" s="46" t="s">
        <v>583</v>
      </c>
      <c r="G83" s="46" t="s">
        <v>581</v>
      </c>
      <c r="H83" s="46" t="s">
        <v>81</v>
      </c>
      <c r="I83" s="46" t="s">
        <v>584</v>
      </c>
      <c r="J83" s="47" t="s">
        <v>587</v>
      </c>
      <c r="K83" s="46" t="s">
        <v>585</v>
      </c>
    </row>
    <row r="84" spans="1:11" x14ac:dyDescent="0.35">
      <c r="A84" s="46" t="s">
        <v>1020</v>
      </c>
      <c r="B84" s="46" t="s">
        <v>78</v>
      </c>
      <c r="C84" s="46" t="s">
        <v>1042</v>
      </c>
      <c r="D84" s="46" t="s">
        <v>79</v>
      </c>
      <c r="E84" s="46" t="s">
        <v>1021</v>
      </c>
      <c r="F84" s="46" t="s">
        <v>588</v>
      </c>
      <c r="G84" s="46" t="s">
        <v>79</v>
      </c>
      <c r="H84" s="46" t="s">
        <v>81</v>
      </c>
      <c r="I84" s="46" t="s">
        <v>589</v>
      </c>
      <c r="J84" s="47" t="s">
        <v>1043</v>
      </c>
      <c r="K84" s="46" t="s">
        <v>590</v>
      </c>
    </row>
    <row r="85" spans="1:11" x14ac:dyDescent="0.35">
      <c r="A85" s="46" t="s">
        <v>905</v>
      </c>
      <c r="B85" s="46" t="s">
        <v>56</v>
      </c>
      <c r="C85" s="46" t="s">
        <v>37</v>
      </c>
      <c r="D85" s="46" t="s">
        <v>363</v>
      </c>
      <c r="E85" s="46" t="s">
        <v>493</v>
      </c>
      <c r="F85" s="46" t="s">
        <v>591</v>
      </c>
      <c r="G85" s="46" t="s">
        <v>363</v>
      </c>
      <c r="H85" s="46" t="s">
        <v>61</v>
      </c>
      <c r="I85" s="46" t="s">
        <v>592</v>
      </c>
      <c r="J85" s="47" t="s">
        <v>594</v>
      </c>
      <c r="K85" s="46" t="s">
        <v>593</v>
      </c>
    </row>
    <row r="86" spans="1:11" x14ac:dyDescent="0.35">
      <c r="A86" s="46" t="s">
        <v>921</v>
      </c>
      <c r="B86" s="46" t="s">
        <v>65</v>
      </c>
      <c r="C86" s="46" t="s">
        <v>9</v>
      </c>
      <c r="D86" s="46" t="s">
        <v>595</v>
      </c>
      <c r="E86" s="46" t="s">
        <v>73</v>
      </c>
      <c r="F86" s="46" t="s">
        <v>596</v>
      </c>
      <c r="G86" s="46" t="s">
        <v>119</v>
      </c>
      <c r="H86" s="46" t="s">
        <v>121</v>
      </c>
      <c r="I86" s="46" t="s">
        <v>597</v>
      </c>
      <c r="J86" s="47" t="s">
        <v>599</v>
      </c>
      <c r="K86" s="46" t="s">
        <v>598</v>
      </c>
    </row>
    <row r="87" spans="1:11" x14ac:dyDescent="0.35">
      <c r="A87" s="46" t="s">
        <v>967</v>
      </c>
      <c r="B87" s="46" t="s">
        <v>56</v>
      </c>
      <c r="C87" s="46" t="s">
        <v>600</v>
      </c>
      <c r="D87" s="46" t="s">
        <v>601</v>
      </c>
      <c r="E87" s="46" t="s">
        <v>529</v>
      </c>
      <c r="F87" s="46" t="s">
        <v>338</v>
      </c>
      <c r="G87" s="46" t="s">
        <v>601</v>
      </c>
      <c r="H87" s="46" t="s">
        <v>61</v>
      </c>
      <c r="I87" s="46" t="s">
        <v>602</v>
      </c>
      <c r="J87" s="47" t="s">
        <v>604</v>
      </c>
      <c r="K87" s="46" t="s">
        <v>603</v>
      </c>
    </row>
    <row r="88" spans="1:11" x14ac:dyDescent="0.35">
      <c r="A88" s="46" t="s">
        <v>970</v>
      </c>
      <c r="B88" s="46" t="s">
        <v>78</v>
      </c>
      <c r="C88" s="46" t="s">
        <v>605</v>
      </c>
      <c r="D88" s="46" t="s">
        <v>606</v>
      </c>
      <c r="E88" s="46" t="s">
        <v>529</v>
      </c>
      <c r="F88" s="46" t="s">
        <v>607</v>
      </c>
      <c r="G88" s="46"/>
      <c r="H88" s="46" t="s">
        <v>81</v>
      </c>
      <c r="I88" s="46" t="s">
        <v>608</v>
      </c>
      <c r="J88" s="47" t="s">
        <v>610</v>
      </c>
      <c r="K88" s="46" t="s">
        <v>609</v>
      </c>
    </row>
    <row r="89" spans="1:11" x14ac:dyDescent="0.35">
      <c r="A89" s="46" t="s">
        <v>917</v>
      </c>
      <c r="B89" s="46" t="s">
        <v>78</v>
      </c>
      <c r="C89" s="46" t="s">
        <v>611</v>
      </c>
      <c r="D89" s="46" t="s">
        <v>612</v>
      </c>
      <c r="E89" s="46" t="s">
        <v>613</v>
      </c>
      <c r="F89" s="46" t="s">
        <v>614</v>
      </c>
      <c r="G89" s="46" t="s">
        <v>615</v>
      </c>
      <c r="H89" s="46" t="s">
        <v>81</v>
      </c>
      <c r="I89" s="46" t="s">
        <v>616</v>
      </c>
      <c r="J89" s="47" t="s">
        <v>618</v>
      </c>
      <c r="K89" s="46" t="s">
        <v>617</v>
      </c>
    </row>
    <row r="90" spans="1:11" x14ac:dyDescent="0.35">
      <c r="A90" s="46" t="s">
        <v>1022</v>
      </c>
      <c r="B90" s="46" t="s">
        <v>78</v>
      </c>
      <c r="C90" s="46" t="s">
        <v>1044</v>
      </c>
      <c r="D90" s="46" t="s">
        <v>619</v>
      </c>
      <c r="E90" s="46" t="s">
        <v>1021</v>
      </c>
      <c r="F90" s="46" t="s">
        <v>620</v>
      </c>
      <c r="G90" s="46" t="s">
        <v>619</v>
      </c>
      <c r="H90" s="46" t="s">
        <v>81</v>
      </c>
      <c r="I90" s="46" t="s">
        <v>621</v>
      </c>
      <c r="J90" s="47" t="s">
        <v>1045</v>
      </c>
      <c r="K90" s="46" t="s">
        <v>622</v>
      </c>
    </row>
    <row r="91" spans="1:11" x14ac:dyDescent="0.35">
      <c r="A91" s="46" t="s">
        <v>979</v>
      </c>
      <c r="B91" s="46" t="s">
        <v>56</v>
      </c>
      <c r="C91" s="46" t="s">
        <v>11</v>
      </c>
      <c r="D91" s="46" t="s">
        <v>626</v>
      </c>
      <c r="E91" s="46" t="s">
        <v>144</v>
      </c>
      <c r="F91" s="46" t="s">
        <v>627</v>
      </c>
      <c r="G91" s="46" t="s">
        <v>626</v>
      </c>
      <c r="H91" s="46" t="s">
        <v>61</v>
      </c>
      <c r="I91" s="46" t="s">
        <v>628</v>
      </c>
      <c r="J91" s="47" t="s">
        <v>630</v>
      </c>
      <c r="K91" s="46" t="s">
        <v>629</v>
      </c>
    </row>
    <row r="92" spans="1:11" x14ac:dyDescent="0.35">
      <c r="A92" s="46" t="s">
        <v>940</v>
      </c>
      <c r="B92" s="46" t="s">
        <v>65</v>
      </c>
      <c r="C92" s="46" t="s">
        <v>635</v>
      </c>
      <c r="D92" s="46" t="s">
        <v>67</v>
      </c>
      <c r="E92" s="46" t="s">
        <v>394</v>
      </c>
      <c r="F92" s="46" t="s">
        <v>636</v>
      </c>
      <c r="G92" s="46" t="s">
        <v>67</v>
      </c>
      <c r="H92" s="46" t="s">
        <v>121</v>
      </c>
      <c r="I92" s="46" t="s">
        <v>637</v>
      </c>
      <c r="J92" s="47" t="s">
        <v>639</v>
      </c>
      <c r="K92" s="46" t="s">
        <v>638</v>
      </c>
    </row>
    <row r="93" spans="1:11" x14ac:dyDescent="0.35">
      <c r="A93" s="46" t="s">
        <v>926</v>
      </c>
      <c r="B93" s="46" t="s">
        <v>78</v>
      </c>
      <c r="C93" s="46" t="s">
        <v>32</v>
      </c>
      <c r="D93" s="46" t="s">
        <v>492</v>
      </c>
      <c r="E93" s="46" t="s">
        <v>73</v>
      </c>
      <c r="F93" s="46" t="s">
        <v>640</v>
      </c>
      <c r="G93" s="46" t="s">
        <v>492</v>
      </c>
      <c r="H93" s="46" t="s">
        <v>81</v>
      </c>
      <c r="I93" s="46" t="s">
        <v>641</v>
      </c>
      <c r="J93" s="47" t="s">
        <v>643</v>
      </c>
      <c r="K93" s="46" t="s">
        <v>642</v>
      </c>
    </row>
    <row r="94" spans="1:11" x14ac:dyDescent="0.35">
      <c r="A94" s="46" t="s">
        <v>1006</v>
      </c>
      <c r="B94" s="46" t="s">
        <v>56</v>
      </c>
      <c r="C94" s="46" t="s">
        <v>644</v>
      </c>
      <c r="D94" s="46" t="s">
        <v>188</v>
      </c>
      <c r="E94" s="46" t="s">
        <v>382</v>
      </c>
      <c r="F94" s="46" t="s">
        <v>645</v>
      </c>
      <c r="G94" s="46" t="s">
        <v>188</v>
      </c>
      <c r="H94" s="46" t="s">
        <v>61</v>
      </c>
      <c r="I94" s="46" t="s">
        <v>646</v>
      </c>
      <c r="J94" s="47" t="s">
        <v>648</v>
      </c>
      <c r="K94" s="46" t="s">
        <v>647</v>
      </c>
    </row>
    <row r="95" spans="1:11" x14ac:dyDescent="0.35">
      <c r="A95" s="46" t="s">
        <v>971</v>
      </c>
      <c r="B95" s="46" t="s">
        <v>56</v>
      </c>
      <c r="C95" s="46" t="s">
        <v>649</v>
      </c>
      <c r="D95" s="46" t="s">
        <v>650</v>
      </c>
      <c r="E95" s="46" t="s">
        <v>441</v>
      </c>
      <c r="F95" s="46" t="s">
        <v>651</v>
      </c>
      <c r="G95" s="46" t="s">
        <v>650</v>
      </c>
      <c r="H95" s="46" t="s">
        <v>61</v>
      </c>
      <c r="I95" s="46" t="s">
        <v>652</v>
      </c>
      <c r="J95" s="47" t="s">
        <v>654</v>
      </c>
      <c r="K95" s="46" t="s">
        <v>653</v>
      </c>
    </row>
    <row r="96" spans="1:11" x14ac:dyDescent="0.35">
      <c r="A96" s="46" t="s">
        <v>918</v>
      </c>
      <c r="B96" s="46" t="s">
        <v>65</v>
      </c>
      <c r="C96" s="46" t="s">
        <v>34</v>
      </c>
      <c r="D96" s="46" t="s">
        <v>369</v>
      </c>
      <c r="E96" s="46" t="s">
        <v>73</v>
      </c>
      <c r="F96" s="46" t="s">
        <v>655</v>
      </c>
      <c r="G96" s="46" t="s">
        <v>369</v>
      </c>
      <c r="H96" s="46" t="s">
        <v>121</v>
      </c>
      <c r="I96" s="46" t="s">
        <v>656</v>
      </c>
      <c r="J96" s="47" t="s">
        <v>658</v>
      </c>
      <c r="K96" s="46" t="s">
        <v>657</v>
      </c>
    </row>
    <row r="97" spans="1:11" x14ac:dyDescent="0.35">
      <c r="A97" s="46" t="s">
        <v>973</v>
      </c>
      <c r="B97" s="46" t="s">
        <v>56</v>
      </c>
      <c r="C97" s="46" t="s">
        <v>659</v>
      </c>
      <c r="D97" s="46" t="s">
        <v>262</v>
      </c>
      <c r="E97" s="46" t="s">
        <v>660</v>
      </c>
      <c r="F97" s="46" t="s">
        <v>661</v>
      </c>
      <c r="G97" s="46" t="s">
        <v>262</v>
      </c>
      <c r="H97" s="46" t="s">
        <v>61</v>
      </c>
      <c r="I97" s="46" t="s">
        <v>662</v>
      </c>
      <c r="J97" s="47" t="s">
        <v>664</v>
      </c>
      <c r="K97" s="46" t="s">
        <v>663</v>
      </c>
    </row>
    <row r="98" spans="1:11" x14ac:dyDescent="0.35">
      <c r="A98" s="46" t="s">
        <v>920</v>
      </c>
      <c r="B98" s="46" t="s">
        <v>78</v>
      </c>
      <c r="C98" s="46" t="s">
        <v>30</v>
      </c>
      <c r="D98" s="46" t="s">
        <v>458</v>
      </c>
      <c r="E98" s="46" t="s">
        <v>73</v>
      </c>
      <c r="F98" s="46" t="s">
        <v>665</v>
      </c>
      <c r="G98" s="46" t="s">
        <v>458</v>
      </c>
      <c r="H98" s="46" t="s">
        <v>81</v>
      </c>
      <c r="I98" s="46" t="s">
        <v>666</v>
      </c>
      <c r="J98" s="47" t="s">
        <v>668</v>
      </c>
      <c r="K98" s="46" t="s">
        <v>667</v>
      </c>
    </row>
    <row r="99" spans="1:11" x14ac:dyDescent="0.35">
      <c r="A99" s="46" t="s">
        <v>1004</v>
      </c>
      <c r="B99" s="46" t="s">
        <v>56</v>
      </c>
      <c r="C99" s="46" t="s">
        <v>19</v>
      </c>
      <c r="D99" s="46" t="s">
        <v>669</v>
      </c>
      <c r="E99" s="46" t="s">
        <v>670</v>
      </c>
      <c r="F99" s="46" t="s">
        <v>671</v>
      </c>
      <c r="G99" s="46" t="s">
        <v>669</v>
      </c>
      <c r="H99" s="46" t="s">
        <v>61</v>
      </c>
      <c r="I99" s="46" t="s">
        <v>672</v>
      </c>
      <c r="J99" s="47" t="s">
        <v>674</v>
      </c>
      <c r="K99" s="46" t="s">
        <v>673</v>
      </c>
    </row>
    <row r="100" spans="1:11" x14ac:dyDescent="0.35">
      <c r="A100" s="46" t="s">
        <v>1002</v>
      </c>
      <c r="B100" s="46" t="s">
        <v>56</v>
      </c>
      <c r="C100" s="46" t="s">
        <v>675</v>
      </c>
      <c r="D100" s="46" t="s">
        <v>528</v>
      </c>
      <c r="E100" s="46" t="s">
        <v>670</v>
      </c>
      <c r="F100" s="46" t="s">
        <v>676</v>
      </c>
      <c r="G100" s="46" t="s">
        <v>528</v>
      </c>
      <c r="H100" s="46" t="s">
        <v>61</v>
      </c>
      <c r="I100" s="46" t="s">
        <v>677</v>
      </c>
      <c r="J100" s="47" t="s">
        <v>679</v>
      </c>
      <c r="K100" s="46" t="s">
        <v>678</v>
      </c>
    </row>
    <row r="101" spans="1:11" x14ac:dyDescent="0.35">
      <c r="A101" s="46" t="s">
        <v>1001</v>
      </c>
      <c r="B101" s="46" t="s">
        <v>78</v>
      </c>
      <c r="C101" s="46" t="s">
        <v>18</v>
      </c>
      <c r="D101" s="46" t="s">
        <v>143</v>
      </c>
      <c r="E101" s="46" t="s">
        <v>670</v>
      </c>
      <c r="F101" s="46" t="s">
        <v>680</v>
      </c>
      <c r="G101" s="46" t="s">
        <v>143</v>
      </c>
      <c r="H101" s="46" t="s">
        <v>81</v>
      </c>
      <c r="I101" s="46" t="s">
        <v>146</v>
      </c>
      <c r="J101" s="47" t="s">
        <v>682</v>
      </c>
      <c r="K101" s="46" t="s">
        <v>681</v>
      </c>
    </row>
    <row r="102" spans="1:11" x14ac:dyDescent="0.35">
      <c r="A102" s="46" t="s">
        <v>1024</v>
      </c>
      <c r="B102" s="46" t="s">
        <v>56</v>
      </c>
      <c r="C102" s="46" t="s">
        <v>683</v>
      </c>
      <c r="D102" s="46" t="s">
        <v>72</v>
      </c>
      <c r="E102" s="46" t="s">
        <v>575</v>
      </c>
      <c r="F102" s="46" t="s">
        <v>684</v>
      </c>
      <c r="G102" s="46" t="s">
        <v>72</v>
      </c>
      <c r="H102" s="46" t="s">
        <v>61</v>
      </c>
      <c r="I102" s="46" t="s">
        <v>1046</v>
      </c>
      <c r="J102" s="47" t="s">
        <v>685</v>
      </c>
      <c r="K102" s="46" t="s">
        <v>574</v>
      </c>
    </row>
    <row r="103" spans="1:11" x14ac:dyDescent="0.35">
      <c r="A103" s="46" t="s">
        <v>1000</v>
      </c>
      <c r="B103" s="46" t="s">
        <v>78</v>
      </c>
      <c r="C103" s="46" t="s">
        <v>686</v>
      </c>
      <c r="D103" s="46" t="s">
        <v>194</v>
      </c>
      <c r="E103" s="46" t="s">
        <v>670</v>
      </c>
      <c r="F103" s="46" t="s">
        <v>687</v>
      </c>
      <c r="G103" s="46"/>
      <c r="H103" s="46" t="s">
        <v>81</v>
      </c>
      <c r="I103" s="46" t="s">
        <v>688</v>
      </c>
      <c r="J103" s="47" t="s">
        <v>691</v>
      </c>
      <c r="K103" s="46" t="s">
        <v>689</v>
      </c>
    </row>
    <row r="104" spans="1:11" x14ac:dyDescent="0.35">
      <c r="A104" s="46" t="s">
        <v>1003</v>
      </c>
      <c r="B104" s="46" t="s">
        <v>78</v>
      </c>
      <c r="C104" s="46" t="s">
        <v>692</v>
      </c>
      <c r="D104" s="46" t="s">
        <v>693</v>
      </c>
      <c r="E104" s="46" t="s">
        <v>670</v>
      </c>
      <c r="F104" s="46" t="s">
        <v>694</v>
      </c>
      <c r="G104" s="46"/>
      <c r="H104" s="46" t="s">
        <v>81</v>
      </c>
      <c r="I104" s="46" t="s">
        <v>695</v>
      </c>
      <c r="J104" s="47" t="s">
        <v>697</v>
      </c>
      <c r="K104" s="46" t="s">
        <v>696</v>
      </c>
    </row>
    <row r="105" spans="1:11" x14ac:dyDescent="0.35">
      <c r="A105" s="46" t="s">
        <v>999</v>
      </c>
      <c r="B105" s="46" t="s">
        <v>78</v>
      </c>
      <c r="C105" s="46" t="s">
        <v>698</v>
      </c>
      <c r="D105" s="46" t="s">
        <v>581</v>
      </c>
      <c r="E105" s="46" t="s">
        <v>670</v>
      </c>
      <c r="F105" s="46" t="s">
        <v>699</v>
      </c>
      <c r="G105" s="46" t="s">
        <v>581</v>
      </c>
      <c r="H105" s="46" t="s">
        <v>81</v>
      </c>
      <c r="I105" s="46" t="s">
        <v>700</v>
      </c>
      <c r="J105" s="47" t="s">
        <v>702</v>
      </c>
      <c r="K105" s="46" t="s">
        <v>701</v>
      </c>
    </row>
    <row r="106" spans="1:11" x14ac:dyDescent="0.35">
      <c r="A106" s="46" t="s">
        <v>955</v>
      </c>
      <c r="B106" s="46" t="s">
        <v>78</v>
      </c>
      <c r="C106" s="46" t="s">
        <v>703</v>
      </c>
      <c r="D106" s="46" t="s">
        <v>619</v>
      </c>
      <c r="E106" s="46" t="s">
        <v>704</v>
      </c>
      <c r="F106" s="46" t="s">
        <v>705</v>
      </c>
      <c r="G106" s="46" t="s">
        <v>619</v>
      </c>
      <c r="H106" s="46" t="s">
        <v>81</v>
      </c>
      <c r="I106" s="46" t="s">
        <v>706</v>
      </c>
      <c r="J106" s="47" t="s">
        <v>709</v>
      </c>
      <c r="K106" s="46" t="s">
        <v>707</v>
      </c>
    </row>
    <row r="107" spans="1:11" x14ac:dyDescent="0.35">
      <c r="A107" s="46" t="s">
        <v>972</v>
      </c>
      <c r="B107" s="46" t="s">
        <v>78</v>
      </c>
      <c r="C107" s="46" t="s">
        <v>710</v>
      </c>
      <c r="D107" s="46" t="s">
        <v>711</v>
      </c>
      <c r="E107" s="46" t="s">
        <v>582</v>
      </c>
      <c r="F107" s="46" t="s">
        <v>712</v>
      </c>
      <c r="G107" s="46" t="s">
        <v>711</v>
      </c>
      <c r="H107" s="46" t="s">
        <v>81</v>
      </c>
      <c r="I107" s="46" t="s">
        <v>713</v>
      </c>
      <c r="J107" s="47" t="s">
        <v>715</v>
      </c>
      <c r="K107" s="46" t="s">
        <v>714</v>
      </c>
    </row>
    <row r="108" spans="1:11" x14ac:dyDescent="0.35">
      <c r="A108" s="46" t="s">
        <v>1014</v>
      </c>
      <c r="B108" s="46" t="s">
        <v>78</v>
      </c>
      <c r="C108" s="46" t="s">
        <v>716</v>
      </c>
      <c r="D108" s="46" t="s">
        <v>717</v>
      </c>
      <c r="E108" s="46" t="s">
        <v>195</v>
      </c>
      <c r="F108" s="46" t="s">
        <v>718</v>
      </c>
      <c r="G108" s="46" t="s">
        <v>717</v>
      </c>
      <c r="H108" s="46" t="s">
        <v>81</v>
      </c>
      <c r="I108" s="46" t="s">
        <v>719</v>
      </c>
      <c r="J108" s="47" t="s">
        <v>721</v>
      </c>
      <c r="K108" s="46" t="s">
        <v>720</v>
      </c>
    </row>
    <row r="109" spans="1:11" x14ac:dyDescent="0.35">
      <c r="A109" s="46" t="s">
        <v>934</v>
      </c>
      <c r="B109" s="46" t="s">
        <v>56</v>
      </c>
      <c r="C109" s="46" t="s">
        <v>722</v>
      </c>
      <c r="D109" s="46" t="s">
        <v>85</v>
      </c>
      <c r="E109" s="46" t="s">
        <v>723</v>
      </c>
      <c r="F109" s="46" t="s">
        <v>724</v>
      </c>
      <c r="G109" s="46" t="s">
        <v>85</v>
      </c>
      <c r="H109" s="46" t="s">
        <v>61</v>
      </c>
      <c r="I109" s="46" t="s">
        <v>725</v>
      </c>
      <c r="J109" s="47" t="s">
        <v>728</v>
      </c>
      <c r="K109" s="46" t="s">
        <v>726</v>
      </c>
    </row>
    <row r="110" spans="1:11" x14ac:dyDescent="0.35">
      <c r="A110" s="46" t="s">
        <v>969</v>
      </c>
      <c r="B110" s="46" t="s">
        <v>56</v>
      </c>
      <c r="C110" s="46" t="s">
        <v>729</v>
      </c>
      <c r="D110" s="46" t="s">
        <v>730</v>
      </c>
      <c r="E110" s="46" t="s">
        <v>731</v>
      </c>
      <c r="F110" s="46" t="s">
        <v>732</v>
      </c>
      <c r="G110" s="46" t="s">
        <v>730</v>
      </c>
      <c r="H110" s="46" t="s">
        <v>61</v>
      </c>
      <c r="I110" s="46" t="s">
        <v>733</v>
      </c>
      <c r="J110" s="47" t="s">
        <v>735</v>
      </c>
      <c r="K110" s="46" t="s">
        <v>734</v>
      </c>
    </row>
    <row r="111" spans="1:11" x14ac:dyDescent="0.35">
      <c r="A111" s="46" t="s">
        <v>936</v>
      </c>
      <c r="B111" s="46" t="s">
        <v>65</v>
      </c>
      <c r="C111" s="46" t="s">
        <v>740</v>
      </c>
      <c r="D111" s="46" t="s">
        <v>741</v>
      </c>
      <c r="E111" s="46" t="s">
        <v>742</v>
      </c>
      <c r="F111" s="46" t="s">
        <v>743</v>
      </c>
      <c r="G111" s="46" t="s">
        <v>741</v>
      </c>
      <c r="H111" s="46" t="s">
        <v>121</v>
      </c>
      <c r="I111" s="46" t="s">
        <v>744</v>
      </c>
      <c r="J111" s="47" t="s">
        <v>747</v>
      </c>
      <c r="K111" s="46" t="s">
        <v>745</v>
      </c>
    </row>
    <row r="112" spans="1:11" x14ac:dyDescent="0.35">
      <c r="A112" s="46" t="s">
        <v>963</v>
      </c>
      <c r="B112" s="46" t="s">
        <v>65</v>
      </c>
      <c r="C112" s="46" t="s">
        <v>748</v>
      </c>
      <c r="D112" s="46" t="s">
        <v>749</v>
      </c>
      <c r="E112" s="46" t="s">
        <v>742</v>
      </c>
      <c r="F112" s="46" t="s">
        <v>750</v>
      </c>
      <c r="G112" s="46" t="s">
        <v>749</v>
      </c>
      <c r="H112" s="46" t="s">
        <v>121</v>
      </c>
      <c r="I112" s="46" t="s">
        <v>751</v>
      </c>
      <c r="J112" s="47" t="s">
        <v>753</v>
      </c>
      <c r="K112" s="46" t="s">
        <v>752</v>
      </c>
    </row>
    <row r="113" spans="1:11" x14ac:dyDescent="0.35">
      <c r="A113" s="46" t="s">
        <v>968</v>
      </c>
      <c r="B113" s="46" t="s">
        <v>56</v>
      </c>
      <c r="C113" s="46" t="s">
        <v>754</v>
      </c>
      <c r="D113" s="46" t="s">
        <v>755</v>
      </c>
      <c r="E113" s="46" t="s">
        <v>529</v>
      </c>
      <c r="F113" s="46" t="s">
        <v>756</v>
      </c>
      <c r="G113" s="46" t="s">
        <v>755</v>
      </c>
      <c r="H113" s="46" t="s">
        <v>61</v>
      </c>
      <c r="I113" s="46" t="s">
        <v>757</v>
      </c>
      <c r="J113" s="47" t="s">
        <v>759</v>
      </c>
      <c r="K113" s="46" t="s">
        <v>758</v>
      </c>
    </row>
    <row r="114" spans="1:11" x14ac:dyDescent="0.35">
      <c r="A114" s="46" t="s">
        <v>990</v>
      </c>
      <c r="B114" s="46" t="s">
        <v>78</v>
      </c>
      <c r="C114" s="46" t="s">
        <v>760</v>
      </c>
      <c r="D114" s="46" t="s">
        <v>194</v>
      </c>
      <c r="E114" s="46" t="s">
        <v>761</v>
      </c>
      <c r="F114" s="46" t="s">
        <v>762</v>
      </c>
      <c r="G114" s="46"/>
      <c r="H114" s="46" t="s">
        <v>81</v>
      </c>
      <c r="I114" s="46" t="s">
        <v>763</v>
      </c>
      <c r="J114" s="47" t="s">
        <v>766</v>
      </c>
      <c r="K114" s="46" t="s">
        <v>764</v>
      </c>
    </row>
    <row r="115" spans="1:11" x14ac:dyDescent="0.35">
      <c r="A115" s="46" t="s">
        <v>1016</v>
      </c>
      <c r="B115" s="46" t="s">
        <v>56</v>
      </c>
      <c r="C115" s="46" t="s">
        <v>767</v>
      </c>
      <c r="D115" s="46" t="s">
        <v>768</v>
      </c>
      <c r="E115" s="46" t="s">
        <v>195</v>
      </c>
      <c r="F115" s="46" t="s">
        <v>769</v>
      </c>
      <c r="G115" s="46" t="s">
        <v>768</v>
      </c>
      <c r="H115" s="46" t="s">
        <v>61</v>
      </c>
      <c r="I115" s="46" t="s">
        <v>770</v>
      </c>
      <c r="J115" s="47" t="s">
        <v>772</v>
      </c>
      <c r="K115" s="46" t="s">
        <v>771</v>
      </c>
    </row>
    <row r="116" spans="1:11" x14ac:dyDescent="0.35">
      <c r="A116" s="46" t="s">
        <v>1018</v>
      </c>
      <c r="B116" s="46" t="s">
        <v>56</v>
      </c>
      <c r="C116" s="46" t="s">
        <v>773</v>
      </c>
      <c r="D116" s="46" t="s">
        <v>774</v>
      </c>
      <c r="E116" s="46" t="s">
        <v>195</v>
      </c>
      <c r="F116" s="46" t="s">
        <v>775</v>
      </c>
      <c r="G116" s="46" t="s">
        <v>774</v>
      </c>
      <c r="H116" s="46" t="s">
        <v>61</v>
      </c>
      <c r="I116" s="46" t="s">
        <v>776</v>
      </c>
      <c r="J116" s="47" t="s">
        <v>778</v>
      </c>
      <c r="K116" s="46" t="s">
        <v>777</v>
      </c>
    </row>
    <row r="117" spans="1:11" x14ac:dyDescent="0.35">
      <c r="A117" s="46" t="s">
        <v>899</v>
      </c>
      <c r="B117" s="46" t="s">
        <v>56</v>
      </c>
      <c r="C117" s="46" t="s">
        <v>779</v>
      </c>
      <c r="D117" s="46" t="s">
        <v>780</v>
      </c>
      <c r="E117" s="46" t="s">
        <v>781</v>
      </c>
      <c r="F117" s="46" t="s">
        <v>782</v>
      </c>
      <c r="G117" s="46" t="s">
        <v>780</v>
      </c>
      <c r="H117" s="46" t="s">
        <v>61</v>
      </c>
      <c r="I117" s="46" t="s">
        <v>783</v>
      </c>
      <c r="J117" s="47" t="s">
        <v>785</v>
      </c>
      <c r="K117" s="46" t="s">
        <v>784</v>
      </c>
    </row>
    <row r="118" spans="1:11" x14ac:dyDescent="0.35">
      <c r="A118" s="46" t="s">
        <v>1007</v>
      </c>
      <c r="B118" s="46" t="s">
        <v>78</v>
      </c>
      <c r="C118" s="46" t="s">
        <v>792</v>
      </c>
      <c r="D118" s="46" t="s">
        <v>793</v>
      </c>
      <c r="E118" s="46" t="s">
        <v>794</v>
      </c>
      <c r="F118" s="46" t="s">
        <v>795</v>
      </c>
      <c r="G118" s="46" t="s">
        <v>793</v>
      </c>
      <c r="H118" s="46" t="s">
        <v>81</v>
      </c>
      <c r="I118" s="46" t="s">
        <v>796</v>
      </c>
      <c r="J118" s="47" t="s">
        <v>798</v>
      </c>
      <c r="K118" s="46" t="s">
        <v>797</v>
      </c>
    </row>
    <row r="119" spans="1:11" x14ac:dyDescent="0.35">
      <c r="A119" s="46" t="s">
        <v>931</v>
      </c>
      <c r="B119" s="46" t="s">
        <v>78</v>
      </c>
      <c r="C119" s="46" t="s">
        <v>799</v>
      </c>
      <c r="D119" s="46" t="s">
        <v>492</v>
      </c>
      <c r="E119" s="46" t="s">
        <v>800</v>
      </c>
      <c r="F119" s="46" t="s">
        <v>801</v>
      </c>
      <c r="G119" s="46" t="s">
        <v>492</v>
      </c>
      <c r="H119" s="46" t="s">
        <v>81</v>
      </c>
      <c r="I119" s="46" t="s">
        <v>802</v>
      </c>
      <c r="J119" s="47" t="s">
        <v>804</v>
      </c>
      <c r="K119" s="46" t="s">
        <v>803</v>
      </c>
    </row>
    <row r="120" spans="1:11" x14ac:dyDescent="0.35">
      <c r="A120" s="46" t="s">
        <v>948</v>
      </c>
      <c r="B120" s="46" t="s">
        <v>56</v>
      </c>
      <c r="C120" s="46" t="s">
        <v>805</v>
      </c>
      <c r="D120" s="46" t="s">
        <v>806</v>
      </c>
      <c r="E120" s="46" t="s">
        <v>807</v>
      </c>
      <c r="F120" s="46" t="s">
        <v>808</v>
      </c>
      <c r="G120" s="46" t="s">
        <v>806</v>
      </c>
      <c r="H120" s="46" t="s">
        <v>61</v>
      </c>
      <c r="I120" s="46" t="s">
        <v>809</v>
      </c>
      <c r="J120" s="47" t="s">
        <v>811</v>
      </c>
      <c r="K120" s="46" t="s">
        <v>810</v>
      </c>
    </row>
    <row r="121" spans="1:11" x14ac:dyDescent="0.35">
      <c r="A121" s="46" t="s">
        <v>975</v>
      </c>
      <c r="B121" s="46" t="s">
        <v>65</v>
      </c>
      <c r="C121" s="46" t="s">
        <v>812</v>
      </c>
      <c r="D121" s="46" t="s">
        <v>813</v>
      </c>
      <c r="E121" s="46" t="s">
        <v>814</v>
      </c>
      <c r="F121" s="46" t="s">
        <v>815</v>
      </c>
      <c r="G121" s="46" t="s">
        <v>813</v>
      </c>
      <c r="H121" s="46" t="s">
        <v>121</v>
      </c>
      <c r="I121" s="46" t="s">
        <v>816</v>
      </c>
      <c r="J121" s="47" t="s">
        <v>818</v>
      </c>
      <c r="K121" s="46" t="s">
        <v>817</v>
      </c>
    </row>
    <row r="122" spans="1:11" x14ac:dyDescent="0.35">
      <c r="A122" s="46" t="s">
        <v>909</v>
      </c>
      <c r="B122" s="46" t="s">
        <v>56</v>
      </c>
      <c r="C122" s="46" t="s">
        <v>819</v>
      </c>
      <c r="D122" s="46" t="s">
        <v>381</v>
      </c>
      <c r="E122" s="46" t="s">
        <v>820</v>
      </c>
      <c r="F122" s="46" t="s">
        <v>821</v>
      </c>
      <c r="G122" s="46" t="s">
        <v>381</v>
      </c>
      <c r="H122" s="46" t="s">
        <v>61</v>
      </c>
      <c r="I122" s="46" t="s">
        <v>822</v>
      </c>
      <c r="J122" s="47" t="s">
        <v>824</v>
      </c>
      <c r="K122" s="46" t="s">
        <v>823</v>
      </c>
    </row>
    <row r="123" spans="1:11" x14ac:dyDescent="0.35">
      <c r="A123" s="46" t="s">
        <v>949</v>
      </c>
      <c r="B123" s="46" t="s">
        <v>65</v>
      </c>
      <c r="C123" s="46" t="s">
        <v>825</v>
      </c>
      <c r="D123" s="46" t="s">
        <v>825</v>
      </c>
      <c r="E123" s="46" t="s">
        <v>826</v>
      </c>
      <c r="F123" s="46" t="s">
        <v>827</v>
      </c>
      <c r="G123" s="46" t="s">
        <v>825</v>
      </c>
      <c r="H123" s="46" t="s">
        <v>121</v>
      </c>
      <c r="I123" s="46" t="s">
        <v>828</v>
      </c>
      <c r="J123" s="47" t="s">
        <v>831</v>
      </c>
      <c r="K123" s="46" t="s">
        <v>829</v>
      </c>
    </row>
    <row r="124" spans="1:11" x14ac:dyDescent="0.35">
      <c r="A124" s="46" t="s">
        <v>944</v>
      </c>
      <c r="B124" s="46" t="s">
        <v>832</v>
      </c>
      <c r="C124" s="46" t="s">
        <v>833</v>
      </c>
      <c r="D124" s="46" t="s">
        <v>834</v>
      </c>
      <c r="E124" s="46" t="s">
        <v>7</v>
      </c>
      <c r="F124" s="46" t="s">
        <v>835</v>
      </c>
      <c r="G124" s="46" t="s">
        <v>834</v>
      </c>
      <c r="H124" s="46" t="s">
        <v>836</v>
      </c>
      <c r="I124" s="46" t="s">
        <v>837</v>
      </c>
      <c r="J124" s="47" t="s">
        <v>839</v>
      </c>
      <c r="K124" s="46" t="s">
        <v>838</v>
      </c>
    </row>
    <row r="125" spans="1:11" x14ac:dyDescent="0.35">
      <c r="A125" s="46" t="s">
        <v>932</v>
      </c>
      <c r="B125" s="46" t="s">
        <v>56</v>
      </c>
      <c r="C125" s="46" t="s">
        <v>840</v>
      </c>
      <c r="D125" s="46" t="s">
        <v>841</v>
      </c>
      <c r="E125" s="46" t="s">
        <v>842</v>
      </c>
      <c r="F125" s="46" t="s">
        <v>843</v>
      </c>
      <c r="G125" s="46" t="s">
        <v>841</v>
      </c>
      <c r="H125" s="46" t="s">
        <v>61</v>
      </c>
      <c r="I125" s="46" t="s">
        <v>844</v>
      </c>
      <c r="J125" s="47" t="s">
        <v>846</v>
      </c>
      <c r="K125" s="46" t="s">
        <v>845</v>
      </c>
    </row>
    <row r="126" spans="1:11" x14ac:dyDescent="0.35">
      <c r="A126" s="46" t="s">
        <v>980</v>
      </c>
      <c r="B126" s="46" t="s">
        <v>65</v>
      </c>
      <c r="C126" s="46" t="s">
        <v>981</v>
      </c>
      <c r="D126" s="46" t="s">
        <v>631</v>
      </c>
      <c r="E126" s="46" t="s">
        <v>981</v>
      </c>
      <c r="F126" s="46" t="s">
        <v>847</v>
      </c>
      <c r="G126" s="46" t="s">
        <v>631</v>
      </c>
      <c r="H126" s="46" t="s">
        <v>121</v>
      </c>
      <c r="I126" s="46" t="s">
        <v>848</v>
      </c>
      <c r="J126" s="47" t="s">
        <v>850</v>
      </c>
      <c r="K126" s="46" t="s">
        <v>849</v>
      </c>
    </row>
    <row r="127" spans="1:11" x14ac:dyDescent="0.35">
      <c r="A127" s="46" t="s">
        <v>1028</v>
      </c>
      <c r="B127" s="46" t="s">
        <v>56</v>
      </c>
      <c r="C127" s="46" t="s">
        <v>786</v>
      </c>
      <c r="D127" s="46" t="s">
        <v>787</v>
      </c>
      <c r="E127" s="46" t="s">
        <v>582</v>
      </c>
      <c r="F127" s="46" t="s">
        <v>788</v>
      </c>
      <c r="G127" s="46" t="s">
        <v>787</v>
      </c>
      <c r="H127" s="46" t="s">
        <v>61</v>
      </c>
      <c r="I127" s="46" t="s">
        <v>789</v>
      </c>
      <c r="J127" s="47" t="s">
        <v>1047</v>
      </c>
      <c r="K127" s="46" t="s">
        <v>790</v>
      </c>
    </row>
    <row r="128" spans="1:11" x14ac:dyDescent="0.35">
      <c r="A128" s="46" t="s">
        <v>1048</v>
      </c>
      <c r="B128" s="46" t="s">
        <v>78</v>
      </c>
      <c r="C128" s="46" t="s">
        <v>1049</v>
      </c>
      <c r="D128" s="46" t="s">
        <v>143</v>
      </c>
      <c r="E128" s="46" t="s">
        <v>1049</v>
      </c>
      <c r="F128" s="46" t="s">
        <v>145</v>
      </c>
      <c r="G128" s="46"/>
      <c r="H128" s="46" t="s">
        <v>81</v>
      </c>
      <c r="I128" s="46" t="s">
        <v>146</v>
      </c>
      <c r="J128" s="47" t="s">
        <v>1050</v>
      </c>
      <c r="K128" s="46" t="s">
        <v>147</v>
      </c>
    </row>
    <row r="129" spans="1:12" x14ac:dyDescent="0.35">
      <c r="A129" s="46" t="s">
        <v>1051</v>
      </c>
      <c r="B129" s="46" t="s">
        <v>78</v>
      </c>
      <c r="C129" s="46" t="s">
        <v>212</v>
      </c>
      <c r="D129" s="46" t="s">
        <v>213</v>
      </c>
      <c r="E129" s="46" t="s">
        <v>14</v>
      </c>
      <c r="F129" s="46" t="s">
        <v>214</v>
      </c>
      <c r="G129" s="46"/>
      <c r="H129" s="46" t="s">
        <v>81</v>
      </c>
      <c r="I129" s="46" t="s">
        <v>215</v>
      </c>
      <c r="J129" s="47" t="s">
        <v>1052</v>
      </c>
      <c r="K129" s="46" t="s">
        <v>216</v>
      </c>
    </row>
    <row r="130" spans="1:12" x14ac:dyDescent="0.35">
      <c r="A130" s="46" t="s">
        <v>1053</v>
      </c>
      <c r="B130" s="46" t="s">
        <v>78</v>
      </c>
      <c r="C130" s="46" t="s">
        <v>1054</v>
      </c>
      <c r="D130" s="46" t="s">
        <v>254</v>
      </c>
      <c r="E130" s="46" t="s">
        <v>1054</v>
      </c>
      <c r="F130" s="46" t="s">
        <v>623</v>
      </c>
      <c r="G130" s="46" t="s">
        <v>254</v>
      </c>
      <c r="H130" s="46" t="s">
        <v>81</v>
      </c>
      <c r="I130" s="46" t="s">
        <v>624</v>
      </c>
      <c r="J130" s="47" t="s">
        <v>1055</v>
      </c>
      <c r="K130" s="46" t="s">
        <v>625</v>
      </c>
    </row>
    <row r="131" spans="1:12" x14ac:dyDescent="0.35">
      <c r="A131" s="46" t="s">
        <v>1056</v>
      </c>
      <c r="B131" s="46" t="s">
        <v>65</v>
      </c>
      <c r="C131" s="46" t="s">
        <v>1064</v>
      </c>
      <c r="D131" s="46" t="s">
        <v>631</v>
      </c>
      <c r="E131" s="46" t="s">
        <v>281</v>
      </c>
      <c r="F131" s="46" t="s">
        <v>632</v>
      </c>
      <c r="G131" s="46" t="s">
        <v>631</v>
      </c>
      <c r="H131" s="46" t="s">
        <v>121</v>
      </c>
      <c r="I131" s="46" t="s">
        <v>633</v>
      </c>
      <c r="J131" s="47" t="s">
        <v>1065</v>
      </c>
      <c r="K131" s="46" t="s">
        <v>634</v>
      </c>
    </row>
    <row r="132" spans="1:12" x14ac:dyDescent="0.35">
      <c r="A132" s="46" t="s">
        <v>1066</v>
      </c>
      <c r="B132" s="46" t="s">
        <v>78</v>
      </c>
      <c r="C132" s="46" t="s">
        <v>1067</v>
      </c>
      <c r="D132" s="46" t="s">
        <v>327</v>
      </c>
      <c r="E132" s="46" t="s">
        <v>59</v>
      </c>
      <c r="F132" s="46" t="s">
        <v>328</v>
      </c>
      <c r="G132" s="46" t="s">
        <v>327</v>
      </c>
      <c r="H132" s="46" t="s">
        <v>81</v>
      </c>
      <c r="I132" s="46" t="s">
        <v>329</v>
      </c>
      <c r="J132" s="47" t="s">
        <v>1068</v>
      </c>
      <c r="K132" s="46" t="s">
        <v>330</v>
      </c>
    </row>
    <row r="133" spans="1:12" x14ac:dyDescent="0.35">
      <c r="A133" s="46" t="s">
        <v>1069</v>
      </c>
      <c r="B133" s="46" t="s">
        <v>65</v>
      </c>
      <c r="C133" s="46" t="s">
        <v>1062</v>
      </c>
      <c r="D133" s="46" t="s">
        <v>119</v>
      </c>
      <c r="E133" s="46" t="s">
        <v>820</v>
      </c>
      <c r="F133" s="46" t="s">
        <v>150</v>
      </c>
      <c r="G133" s="46" t="s">
        <v>119</v>
      </c>
      <c r="H133" s="46" t="s">
        <v>121</v>
      </c>
      <c r="I133" s="46" t="s">
        <v>151</v>
      </c>
      <c r="J133" s="47" t="s">
        <v>1070</v>
      </c>
      <c r="K133" s="46" t="s">
        <v>152</v>
      </c>
    </row>
    <row r="134" spans="1:12" x14ac:dyDescent="0.35">
      <c r="A134" s="50" t="s">
        <v>1073</v>
      </c>
      <c r="B134" s="51" t="s">
        <v>65</v>
      </c>
      <c r="C134" s="51" t="s">
        <v>1074</v>
      </c>
      <c r="D134" s="51" t="s">
        <v>119</v>
      </c>
      <c r="E134" s="51" t="s">
        <v>59</v>
      </c>
      <c r="F134" s="51" t="s">
        <v>322</v>
      </c>
      <c r="G134" s="51" t="s">
        <v>119</v>
      </c>
      <c r="H134" s="51" t="s">
        <v>121</v>
      </c>
      <c r="I134" s="51" t="s">
        <v>323</v>
      </c>
      <c r="J134" s="52" t="s">
        <v>1075</v>
      </c>
      <c r="K134" s="51" t="s">
        <v>324</v>
      </c>
      <c r="L134" s="46"/>
    </row>
    <row r="135" spans="1:12" s="56" customFormat="1" x14ac:dyDescent="0.35">
      <c r="A135" s="53" t="s">
        <v>1076</v>
      </c>
      <c r="B135" s="54" t="s">
        <v>56</v>
      </c>
      <c r="C135" s="54" t="s">
        <v>1077</v>
      </c>
      <c r="D135" s="54" t="s">
        <v>626</v>
      </c>
      <c r="E135" s="54" t="s">
        <v>1077</v>
      </c>
      <c r="F135" s="54" t="s">
        <v>627</v>
      </c>
      <c r="G135" s="54" t="s">
        <v>626</v>
      </c>
      <c r="H135" s="54" t="s">
        <v>61</v>
      </c>
      <c r="I135" s="54" t="s">
        <v>628</v>
      </c>
      <c r="J135" s="55" t="s">
        <v>1078</v>
      </c>
      <c r="K135" s="54" t="s">
        <v>629</v>
      </c>
    </row>
    <row r="136" spans="1:12" x14ac:dyDescent="0.35">
      <c r="A136" s="46" t="s">
        <v>1079</v>
      </c>
      <c r="B136" s="46" t="s">
        <v>78</v>
      </c>
      <c r="C136" s="46" t="s">
        <v>1041</v>
      </c>
      <c r="D136" s="46" t="s">
        <v>213</v>
      </c>
      <c r="E136" s="46" t="s">
        <v>1080</v>
      </c>
      <c r="F136" s="46" t="s">
        <v>577</v>
      </c>
      <c r="G136" s="46" t="s">
        <v>213</v>
      </c>
      <c r="H136" s="46" t="s">
        <v>81</v>
      </c>
      <c r="I136" s="46" t="s">
        <v>578</v>
      </c>
      <c r="J136" s="47" t="s">
        <v>1081</v>
      </c>
      <c r="K136" s="46" t="s">
        <v>579</v>
      </c>
    </row>
  </sheetData>
  <hyperlinks>
    <hyperlink ref="J126" r:id="rId1"/>
    <hyperlink ref="J125" r:id="rId2"/>
    <hyperlink ref="J124" r:id="rId3"/>
    <hyperlink ref="J123" r:id="rId4"/>
    <hyperlink ref="J122" r:id="rId5"/>
    <hyperlink ref="J121" r:id="rId6"/>
    <hyperlink ref="J120" r:id="rId7"/>
    <hyperlink ref="J119" r:id="rId8"/>
    <hyperlink ref="J118" r:id="rId9"/>
    <hyperlink ref="J127" r:id="rId10"/>
    <hyperlink ref="J117" r:id="rId11"/>
    <hyperlink ref="J2" r:id="rId12"/>
    <hyperlink ref="J3" r:id="rId13"/>
    <hyperlink ref="J4" r:id="rId14"/>
    <hyperlink ref="J5" r:id="rId15"/>
    <hyperlink ref="J6" r:id="rId16"/>
    <hyperlink ref="J7" r:id="rId17"/>
    <hyperlink ref="J8" r:id="rId18"/>
    <hyperlink ref="J9" r:id="rId19"/>
    <hyperlink ref="J10" r:id="rId20"/>
    <hyperlink ref="J11" r:id="rId21"/>
    <hyperlink ref="J12" r:id="rId22"/>
    <hyperlink ref="J13" r:id="rId23"/>
    <hyperlink ref="J14" r:id="rId24"/>
    <hyperlink ref="J15" r:id="rId25"/>
    <hyperlink ref="J128" r:id="rId26"/>
    <hyperlink ref="J16" r:id="rId27"/>
    <hyperlink ref="J17" r:id="rId28"/>
    <hyperlink ref="J18" r:id="rId29"/>
    <hyperlink ref="J19" r:id="rId30"/>
    <hyperlink ref="J20" r:id="rId31"/>
    <hyperlink ref="J21" r:id="rId32"/>
    <hyperlink ref="J22" r:id="rId33"/>
    <hyperlink ref="J23" r:id="rId34"/>
    <hyperlink ref="J24" r:id="rId35"/>
    <hyperlink ref="J26" r:id="rId36"/>
    <hyperlink ref="J129" r:id="rId37"/>
    <hyperlink ref="J27" r:id="rId38"/>
    <hyperlink ref="J28" r:id="rId39"/>
    <hyperlink ref="J29" r:id="rId40"/>
    <hyperlink ref="J30" r:id="rId41"/>
    <hyperlink ref="J32" r:id="rId42"/>
    <hyperlink ref="J33" r:id="rId43"/>
    <hyperlink ref="J34" r:id="rId44"/>
    <hyperlink ref="J35" r:id="rId45"/>
    <hyperlink ref="J36" r:id="rId46"/>
    <hyperlink ref="J37" r:id="rId47"/>
    <hyperlink ref="J38" r:id="rId48"/>
    <hyperlink ref="J39" r:id="rId49"/>
    <hyperlink ref="J40" r:id="rId50"/>
    <hyperlink ref="J41" r:id="rId51"/>
    <hyperlink ref="J42" r:id="rId52"/>
    <hyperlink ref="J43" r:id="rId53"/>
    <hyperlink ref="J44" r:id="rId54"/>
    <hyperlink ref="J45" r:id="rId55"/>
    <hyperlink ref="J31" r:id="rId56"/>
    <hyperlink ref="J46" r:id="rId57"/>
    <hyperlink ref="J47" r:id="rId58"/>
    <hyperlink ref="J48" r:id="rId59"/>
    <hyperlink ref="J49" r:id="rId60"/>
    <hyperlink ref="J50" r:id="rId61"/>
    <hyperlink ref="J51" r:id="rId62"/>
    <hyperlink ref="J52" r:id="rId63"/>
    <hyperlink ref="J53" r:id="rId64"/>
    <hyperlink ref="J54" r:id="rId65"/>
    <hyperlink ref="J55" r:id="rId66"/>
    <hyperlink ref="J56" r:id="rId67"/>
    <hyperlink ref="J57" r:id="rId68"/>
    <hyperlink ref="J58" r:id="rId69"/>
    <hyperlink ref="J60" r:id="rId70"/>
    <hyperlink ref="J61" r:id="rId71"/>
    <hyperlink ref="J62" r:id="rId72"/>
    <hyperlink ref="J63" r:id="rId73"/>
    <hyperlink ref="J65" r:id="rId74"/>
    <hyperlink ref="J67" r:id="rId75"/>
    <hyperlink ref="J68" r:id="rId76"/>
    <hyperlink ref="J64" r:id="rId77"/>
    <hyperlink ref="J66"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81" r:id="rId91"/>
    <hyperlink ref="J82" r:id="rId92"/>
    <hyperlink ref="J136" r:id="rId93"/>
    <hyperlink ref="J83" r:id="rId94"/>
    <hyperlink ref="J84" r:id="rId95"/>
    <hyperlink ref="J85" r:id="rId96"/>
    <hyperlink ref="J86" r:id="rId97"/>
    <hyperlink ref="J87" r:id="rId98"/>
    <hyperlink ref="J88" r:id="rId99"/>
    <hyperlink ref="J89" r:id="rId100"/>
    <hyperlink ref="J90" r:id="rId101"/>
    <hyperlink ref="J130" r:id="rId102"/>
    <hyperlink ref="J91" r:id="rId103"/>
    <hyperlink ref="J131" r:id="rId104"/>
    <hyperlink ref="J92" r:id="rId105"/>
    <hyperlink ref="J93" r:id="rId106"/>
    <hyperlink ref="J94" r:id="rId107"/>
    <hyperlink ref="J95" r:id="rId108"/>
    <hyperlink ref="J96" r:id="rId109"/>
    <hyperlink ref="J97" r:id="rId110"/>
    <hyperlink ref="J98" r:id="rId111"/>
    <hyperlink ref="J99" r:id="rId112"/>
    <hyperlink ref="J100" r:id="rId113"/>
    <hyperlink ref="J101" r:id="rId114"/>
    <hyperlink ref="J102" r:id="rId115"/>
    <hyperlink ref="J103" r:id="rId116"/>
    <hyperlink ref="J104" r:id="rId117"/>
    <hyperlink ref="J105" r:id="rId118"/>
    <hyperlink ref="J106" r:id="rId119"/>
    <hyperlink ref="J107" r:id="rId120"/>
    <hyperlink ref="J108" r:id="rId121"/>
    <hyperlink ref="J109" r:id="rId122"/>
    <hyperlink ref="J110" r:id="rId123"/>
    <hyperlink ref="J111" r:id="rId124"/>
    <hyperlink ref="J112" r:id="rId125"/>
    <hyperlink ref="J113" r:id="rId126"/>
    <hyperlink ref="J114" r:id="rId127"/>
    <hyperlink ref="J115" r:id="rId128"/>
    <hyperlink ref="J116" r:id="rId129"/>
    <hyperlink ref="J59" r:id="rId130"/>
    <hyperlink ref="J25" r:id="rId131"/>
    <hyperlink ref="J132" r:id="rId132"/>
    <hyperlink ref="J133" r:id="rId133"/>
    <hyperlink ref="J135" r:id="rId134"/>
    <hyperlink ref="J134" r:id="rId135"/>
  </hyperlinks>
  <pageMargins left="0.7" right="0.7" top="0.75" bottom="0.75" header="0.3" footer="0.3"/>
  <tableParts count="1">
    <tablePart r:id="rId13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E18" sqref="E18"/>
    </sheetView>
  </sheetViews>
  <sheetFormatPr defaultRowHeight="14.5" x14ac:dyDescent="0.35"/>
  <cols>
    <col min="1" max="1" width="39.81640625" bestFit="1" customWidth="1"/>
    <col min="2" max="2" width="16.26953125" style="32" bestFit="1" customWidth="1"/>
    <col min="3" max="3" width="5" style="32" customWidth="1"/>
    <col min="4" max="4" width="11.26953125" style="32" bestFit="1" customWidth="1"/>
    <col min="8" max="8" width="39.81640625" bestFit="1" customWidth="1"/>
    <col min="9" max="9" width="11.1796875" style="32" customWidth="1"/>
    <col min="10" max="10" width="5" style="32" customWidth="1"/>
    <col min="11" max="11" width="11.26953125" style="32" bestFit="1" customWidth="1"/>
  </cols>
  <sheetData>
    <row r="1" spans="1:11" x14ac:dyDescent="0.35">
      <c r="H1" s="16" t="s">
        <v>854</v>
      </c>
      <c r="I1" s="32" t="s">
        <v>6</v>
      </c>
    </row>
    <row r="3" spans="1:11" x14ac:dyDescent="0.35">
      <c r="A3" s="16" t="s">
        <v>890</v>
      </c>
      <c r="B3" s="16" t="s">
        <v>887</v>
      </c>
      <c r="C3"/>
      <c r="D3"/>
      <c r="H3" s="16" t="s">
        <v>890</v>
      </c>
      <c r="I3" s="33" t="s">
        <v>891</v>
      </c>
      <c r="J3"/>
      <c r="K3"/>
    </row>
    <row r="4" spans="1:11" x14ac:dyDescent="0.35">
      <c r="A4" s="16" t="s">
        <v>39</v>
      </c>
      <c r="B4" s="32" t="s">
        <v>885</v>
      </c>
      <c r="C4" s="32" t="s">
        <v>886</v>
      </c>
      <c r="D4" s="32" t="s">
        <v>40</v>
      </c>
      <c r="H4" s="16" t="s">
        <v>39</v>
      </c>
      <c r="I4" s="32" t="s">
        <v>885</v>
      </c>
      <c r="J4" s="32" t="s">
        <v>886</v>
      </c>
      <c r="K4" s="32" t="s">
        <v>40</v>
      </c>
    </row>
    <row r="5" spans="1:11" x14ac:dyDescent="0.35">
      <c r="A5" s="3" t="s">
        <v>855</v>
      </c>
      <c r="B5" s="34">
        <v>3</v>
      </c>
      <c r="C5" s="34">
        <v>4</v>
      </c>
      <c r="D5" s="34">
        <v>7</v>
      </c>
      <c r="H5" s="3" t="s">
        <v>877</v>
      </c>
      <c r="I5" s="34"/>
      <c r="J5" s="34">
        <v>3</v>
      </c>
      <c r="K5" s="34">
        <v>3</v>
      </c>
    </row>
    <row r="6" spans="1:11" x14ac:dyDescent="0.35">
      <c r="A6" s="3" t="s">
        <v>856</v>
      </c>
      <c r="B6" s="34">
        <v>4</v>
      </c>
      <c r="C6" s="34">
        <v>6</v>
      </c>
      <c r="D6" s="34">
        <v>10</v>
      </c>
      <c r="H6" s="3" t="s">
        <v>880</v>
      </c>
      <c r="I6" s="34"/>
      <c r="J6" s="34">
        <v>1</v>
      </c>
      <c r="K6" s="34">
        <v>1</v>
      </c>
    </row>
    <row r="7" spans="1:11" x14ac:dyDescent="0.35">
      <c r="A7" s="3" t="s">
        <v>888</v>
      </c>
      <c r="B7" s="34"/>
      <c r="C7" s="34">
        <v>6</v>
      </c>
      <c r="D7" s="34">
        <v>6</v>
      </c>
      <c r="H7" s="3" t="s">
        <v>872</v>
      </c>
      <c r="I7" s="34"/>
      <c r="J7" s="34">
        <v>2</v>
      </c>
      <c r="K7" s="34">
        <v>2</v>
      </c>
    </row>
    <row r="8" spans="1:11" x14ac:dyDescent="0.35">
      <c r="A8" s="3" t="s">
        <v>857</v>
      </c>
      <c r="B8" s="34">
        <v>1</v>
      </c>
      <c r="C8" s="34">
        <v>1</v>
      </c>
      <c r="D8" s="34">
        <v>2</v>
      </c>
      <c r="H8" s="3" t="s">
        <v>871</v>
      </c>
      <c r="I8" s="34"/>
      <c r="J8" s="34">
        <v>1</v>
      </c>
      <c r="K8" s="34">
        <v>1</v>
      </c>
    </row>
    <row r="9" spans="1:11" x14ac:dyDescent="0.35">
      <c r="A9" s="3" t="s">
        <v>889</v>
      </c>
      <c r="B9" s="34">
        <v>1</v>
      </c>
      <c r="C9" s="34">
        <v>6</v>
      </c>
      <c r="D9" s="34">
        <v>7</v>
      </c>
      <c r="H9" s="3" t="s">
        <v>870</v>
      </c>
      <c r="I9" s="34"/>
      <c r="J9" s="34">
        <v>1</v>
      </c>
      <c r="K9" s="34">
        <v>1</v>
      </c>
    </row>
    <row r="10" spans="1:11" x14ac:dyDescent="0.35">
      <c r="A10" s="3" t="s">
        <v>858</v>
      </c>
      <c r="B10" s="34">
        <v>3</v>
      </c>
      <c r="C10" s="34">
        <v>5</v>
      </c>
      <c r="D10" s="34">
        <v>8</v>
      </c>
      <c r="H10" s="3" t="s">
        <v>873</v>
      </c>
      <c r="I10" s="34">
        <v>1</v>
      </c>
      <c r="J10" s="34"/>
      <c r="K10" s="34">
        <v>1</v>
      </c>
    </row>
    <row r="11" spans="1:11" x14ac:dyDescent="0.35">
      <c r="A11" s="3" t="s">
        <v>863</v>
      </c>
      <c r="B11" s="34"/>
      <c r="C11" s="34">
        <v>1</v>
      </c>
      <c r="D11" s="34">
        <v>1</v>
      </c>
      <c r="H11" s="3" t="s">
        <v>869</v>
      </c>
      <c r="I11" s="34"/>
      <c r="J11" s="34">
        <v>1</v>
      </c>
      <c r="K11" s="34">
        <v>1</v>
      </c>
    </row>
    <row r="12" spans="1:11" x14ac:dyDescent="0.35">
      <c r="A12" s="3" t="s">
        <v>40</v>
      </c>
      <c r="B12" s="34">
        <v>12</v>
      </c>
      <c r="C12" s="34">
        <v>29</v>
      </c>
      <c r="D12" s="34">
        <v>41</v>
      </c>
      <c r="H12" s="3" t="s">
        <v>875</v>
      </c>
      <c r="I12" s="34">
        <v>1</v>
      </c>
      <c r="J12" s="34"/>
      <c r="K12" s="34">
        <v>1</v>
      </c>
    </row>
    <row r="13" spans="1:11" x14ac:dyDescent="0.35">
      <c r="H13" s="3" t="s">
        <v>874</v>
      </c>
      <c r="I13" s="34"/>
      <c r="J13" s="34">
        <v>3</v>
      </c>
      <c r="K13" s="34">
        <v>3</v>
      </c>
    </row>
    <row r="14" spans="1:11" x14ac:dyDescent="0.35">
      <c r="H14" s="3" t="s">
        <v>40</v>
      </c>
      <c r="I14" s="34">
        <v>2</v>
      </c>
      <c r="J14" s="34">
        <v>12</v>
      </c>
      <c r="K14" s="34">
        <v>14</v>
      </c>
    </row>
    <row r="15" spans="1:11" x14ac:dyDescent="0.35">
      <c r="A15" s="16" t="s">
        <v>890</v>
      </c>
      <c r="B15" s="16" t="s">
        <v>887</v>
      </c>
      <c r="C15"/>
      <c r="D15"/>
    </row>
    <row r="16" spans="1:11" x14ac:dyDescent="0.35">
      <c r="A16" s="16" t="s">
        <v>39</v>
      </c>
      <c r="B16" s="32" t="s">
        <v>885</v>
      </c>
      <c r="C16" s="32" t="s">
        <v>886</v>
      </c>
      <c r="D16" s="32" t="s">
        <v>40</v>
      </c>
    </row>
    <row r="17" spans="1:4" x14ac:dyDescent="0.35">
      <c r="A17" s="3" t="s">
        <v>879</v>
      </c>
      <c r="B17" s="34"/>
      <c r="C17" s="34">
        <v>1</v>
      </c>
      <c r="D17" s="34">
        <v>1</v>
      </c>
    </row>
    <row r="18" spans="1:4" x14ac:dyDescent="0.35">
      <c r="A18" s="3" t="s">
        <v>878</v>
      </c>
      <c r="B18" s="34">
        <v>2</v>
      </c>
      <c r="C18" s="34"/>
      <c r="D18" s="34">
        <v>2</v>
      </c>
    </row>
    <row r="19" spans="1:4" x14ac:dyDescent="0.35">
      <c r="A19" s="3" t="s">
        <v>877</v>
      </c>
      <c r="B19" s="34">
        <v>1</v>
      </c>
      <c r="C19" s="34">
        <v>3</v>
      </c>
      <c r="D19" s="34">
        <v>4</v>
      </c>
    </row>
    <row r="20" spans="1:4" x14ac:dyDescent="0.35">
      <c r="A20" s="3" t="s">
        <v>880</v>
      </c>
      <c r="B20" s="34">
        <v>2</v>
      </c>
      <c r="C20" s="34">
        <v>3</v>
      </c>
      <c r="D20" s="34">
        <v>5</v>
      </c>
    </row>
    <row r="21" spans="1:4" x14ac:dyDescent="0.35">
      <c r="A21" s="3" t="s">
        <v>872</v>
      </c>
      <c r="B21" s="34"/>
      <c r="C21" s="34">
        <v>4</v>
      </c>
      <c r="D21" s="34">
        <v>4</v>
      </c>
    </row>
    <row r="22" spans="1:4" x14ac:dyDescent="0.35">
      <c r="A22" s="3" t="s">
        <v>871</v>
      </c>
      <c r="B22" s="34">
        <v>1</v>
      </c>
      <c r="C22" s="34">
        <v>3</v>
      </c>
      <c r="D22" s="34">
        <v>4</v>
      </c>
    </row>
    <row r="23" spans="1:4" x14ac:dyDescent="0.35">
      <c r="A23" s="3" t="s">
        <v>870</v>
      </c>
      <c r="B23" s="34">
        <v>2</v>
      </c>
      <c r="C23" s="34">
        <v>6</v>
      </c>
      <c r="D23" s="34">
        <v>8</v>
      </c>
    </row>
    <row r="24" spans="1:4" x14ac:dyDescent="0.35">
      <c r="A24" s="3" t="s">
        <v>873</v>
      </c>
      <c r="B24" s="34">
        <v>1</v>
      </c>
      <c r="C24" s="34"/>
      <c r="D24" s="34">
        <v>1</v>
      </c>
    </row>
    <row r="25" spans="1:4" x14ac:dyDescent="0.35">
      <c r="A25" s="3" t="s">
        <v>869</v>
      </c>
      <c r="B25" s="34">
        <v>1</v>
      </c>
      <c r="C25" s="34">
        <v>1</v>
      </c>
      <c r="D25" s="34">
        <v>2</v>
      </c>
    </row>
    <row r="26" spans="1:4" x14ac:dyDescent="0.35">
      <c r="A26" s="3" t="s">
        <v>875</v>
      </c>
      <c r="B26" s="34">
        <v>1</v>
      </c>
      <c r="C26" s="34">
        <v>2</v>
      </c>
      <c r="D26" s="34">
        <v>3</v>
      </c>
    </row>
    <row r="27" spans="1:4" x14ac:dyDescent="0.35">
      <c r="A27" s="3" t="s">
        <v>874</v>
      </c>
      <c r="B27" s="34">
        <v>1</v>
      </c>
      <c r="C27" s="34">
        <v>6</v>
      </c>
      <c r="D27" s="34">
        <v>7</v>
      </c>
    </row>
    <row r="28" spans="1:4" x14ac:dyDescent="0.35">
      <c r="A28" s="3" t="s">
        <v>40</v>
      </c>
      <c r="B28" s="34">
        <v>12</v>
      </c>
      <c r="C28" s="34">
        <v>29</v>
      </c>
      <c r="D28" s="34">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Closure Data</vt:lpstr>
      <vt:lpstr>TABLES</vt:lpstr>
      <vt:lpstr>Pharmaceutical List</vt:lpstr>
      <vt:lpstr>Q</vt:lpstr>
      <vt:lpstr>ADVANCE</vt:lpstr>
      <vt:lpstr>C.REASON</vt:lpstr>
      <vt:lpstr>CP</vt:lpstr>
      <vt:lpstr>STD.NAME</vt:lpstr>
    </vt:vector>
  </TitlesOfParts>
  <Company>NHS Grampian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Box (NHS Grampian)</dc:creator>
  <cp:lastModifiedBy>Steven Brodie (NHS Grampian)</cp:lastModifiedBy>
  <dcterms:created xsi:type="dcterms:W3CDTF">2022-09-07T11:02:08Z</dcterms:created>
  <dcterms:modified xsi:type="dcterms:W3CDTF">2025-09-25T08:01:06Z</dcterms:modified>
</cp:coreProperties>
</file>