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MUNITY PHARMACY\INFORMATION BANK\PSD\PAYMENTS DATABASES\New DRAFT Monthly Claims Spreadsheet\"/>
    </mc:Choice>
  </mc:AlternateContent>
  <xr:revisionPtr revIDLastSave="0" documentId="13_ncr:1_{ACA9958B-8B84-4216-A29E-6B47EEF72468}" xr6:coauthVersionLast="47" xr6:coauthVersionMax="47" xr10:uidLastSave="{00000000-0000-0000-0000-000000000000}"/>
  <bookViews>
    <workbookView xWindow="-120" yWindow="-120" windowWidth="24240" windowHeight="13140" tabRatio="882" firstSheet="4" activeTab="12" xr2:uid="{00000000-000D-0000-FFFF-FFFF00000000}"/>
  </bookViews>
  <sheets>
    <sheet name="Cover Sheet" sheetId="11" r:id="rId1"/>
    <sheet name="Needle Exchange" sheetId="42" r:id="rId2"/>
    <sheet name="Vaccinations" sheetId="40" r:id="rId3"/>
    <sheet name="Collection &amp; Delivery" sheetId="44" r:id="rId4"/>
    <sheet name="Palliative Care" sheetId="41" r:id="rId5"/>
    <sheet name="MDS" sheetId="38" r:id="rId6"/>
    <sheet name="Advice to Care Homes" sheetId="45" r:id="rId7"/>
    <sheet name="Care at Home" sheetId="43" r:id="rId8"/>
    <sheet name="Clozapine" sheetId="37" r:id="rId9"/>
    <sheet name="OST Service" sheetId="35" r:id="rId10"/>
    <sheet name="Other Services -Office Use Only" sheetId="46" r:id="rId11"/>
    <sheet name="Transfer sheet-Office Use Only" sheetId="39" r:id="rId12"/>
    <sheet name="PharmacyLookup" sheetId="28" r:id="rId13"/>
  </sheets>
  <definedNames>
    <definedName name="_xlnm._FilterDatabase" localSheetId="12" hidden="1">PharmacyLookup!$D$4:$I$88</definedName>
    <definedName name="Contractor_Code">'Cover Sheet'!$B$13</definedName>
    <definedName name="Date">'Cover Sheet'!$B$10</definedName>
    <definedName name="FHS_sig">#REF!</definedName>
    <definedName name="HD_sig">#REF!</definedName>
    <definedName name="HepC_sig">#REF!</definedName>
    <definedName name="MAR_sig">#REF!</definedName>
    <definedName name="MCA_sig">#REF!</definedName>
    <definedName name="ONS_sig">#REF!</definedName>
    <definedName name="OOHP_sig">#REF!</definedName>
    <definedName name="PC_sig">#REF!</definedName>
    <definedName name="PFCOPD_sig" localSheetId="6">'Advice to Care Homes'!#REF!</definedName>
    <definedName name="PFCOPD_sig" localSheetId="7">'Care at Home'!#REF!</definedName>
    <definedName name="PFCOPD_sig" localSheetId="8">Clozapine!#REF!</definedName>
    <definedName name="PFCOPD_sig" localSheetId="3">'Collection &amp; Delivery'!#REF!</definedName>
    <definedName name="PFCOPD_sig" localSheetId="5">MDS!#REF!</definedName>
    <definedName name="PFCOPD_sig" localSheetId="1">'Needle Exchange'!#REF!</definedName>
    <definedName name="PFCOPD_sig" localSheetId="9">'OST Service'!#REF!</definedName>
    <definedName name="PFCOPD_sig" localSheetId="10">'Other Services -Office Use Only'!#REF!</definedName>
    <definedName name="PFCOPD_sig" localSheetId="4">'Palliative Care'!#REF!</definedName>
    <definedName name="PFCOPD_sig" localSheetId="2">Vaccinations!#REF!</definedName>
    <definedName name="PFCOPD_sig">#REF!</definedName>
    <definedName name="PFINV_sig">#REF!</definedName>
    <definedName name="Pharmacy_Address1">'Cover Sheet'!$B$14</definedName>
    <definedName name="Pharmacy_Address2">'Cover Sheet'!$B$15</definedName>
    <definedName name="Pharmacy_Address3">'Cover Sheet'!#REF!</definedName>
    <definedName name="Pharmacy_Address4">'Cover Sheet'!$B$16</definedName>
    <definedName name="Pharmacy_Address5">'Cover Sheet'!#REF!</definedName>
    <definedName name="Pharmacy_Name">'Cover Sheet'!$B$18</definedName>
    <definedName name="Pharmacy_Postcode">'Cover Sheet'!#REF!</definedName>
    <definedName name="_xlnm.Print_Area" localSheetId="0">'Cover Sheet'!$A$1:$B$18</definedName>
    <definedName name="Signatory">'Cover Sheet'!$B$11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0" l="1"/>
  <c r="B29" i="40"/>
  <c r="B20" i="40"/>
  <c r="B16" i="45"/>
  <c r="B22" i="45"/>
  <c r="B12" i="44"/>
  <c r="B12" i="38"/>
  <c r="B19" i="41"/>
  <c r="B15" i="40"/>
  <c r="B20" i="35" l="1"/>
  <c r="AA2" i="39"/>
  <c r="B54" i="46"/>
  <c r="B62" i="46"/>
  <c r="C2" i="39" s="1"/>
  <c r="A2" i="39"/>
  <c r="I2" i="39" l="1"/>
  <c r="B47" i="46"/>
  <c r="Z2" i="39" s="1"/>
  <c r="B35" i="46"/>
  <c r="V2" i="39" s="1"/>
  <c r="B38" i="46"/>
  <c r="W2" i="39" s="1"/>
  <c r="B32" i="46"/>
  <c r="Y2" i="39" s="1"/>
  <c r="B16" i="46"/>
  <c r="X2" i="39" s="1"/>
  <c r="B20" i="46"/>
  <c r="T2" i="39" s="1"/>
  <c r="B24" i="46"/>
  <c r="U2" i="39" s="1"/>
  <c r="B7" i="46"/>
  <c r="B6" i="46"/>
  <c r="B4" i="46"/>
  <c r="B34" i="45"/>
  <c r="B28" i="45"/>
  <c r="A41" i="45"/>
  <c r="B8" i="45"/>
  <c r="B7" i="45"/>
  <c r="B5" i="45"/>
  <c r="B14" i="42"/>
  <c r="B15" i="42" s="1"/>
  <c r="E2" i="39"/>
  <c r="A16" i="44"/>
  <c r="B7" i="44"/>
  <c r="B6" i="44"/>
  <c r="B4" i="44"/>
  <c r="B17" i="43"/>
  <c r="B14" i="43"/>
  <c r="A23" i="43"/>
  <c r="B7" i="43"/>
  <c r="B6" i="43"/>
  <c r="B4" i="43"/>
  <c r="B9" i="42"/>
  <c r="A23" i="42"/>
  <c r="B5" i="42"/>
  <c r="B4" i="42"/>
  <c r="B2" i="42"/>
  <c r="B21" i="41"/>
  <c r="K2" i="39" s="1"/>
  <c r="A25" i="41"/>
  <c r="B7" i="41"/>
  <c r="B6" i="41"/>
  <c r="B4" i="41"/>
  <c r="AB2" i="39"/>
  <c r="AC2" i="39"/>
  <c r="A33" i="40"/>
  <c r="B7" i="40"/>
  <c r="B6" i="40"/>
  <c r="B4" i="40"/>
  <c r="M2" i="39"/>
  <c r="A16" i="38"/>
  <c r="B7" i="38"/>
  <c r="B6" i="38"/>
  <c r="B4" i="38"/>
  <c r="B15" i="37"/>
  <c r="B17" i="37" s="1"/>
  <c r="AE2" i="39" s="1"/>
  <c r="A21" i="37"/>
  <c r="B7" i="37"/>
  <c r="B6" i="37"/>
  <c r="B4" i="37"/>
  <c r="AF2" i="39"/>
  <c r="B16" i="35"/>
  <c r="F2" i="39" s="1"/>
  <c r="B12" i="35"/>
  <c r="G2" i="39" s="1"/>
  <c r="A26" i="35"/>
  <c r="B7" i="35"/>
  <c r="B6" i="35"/>
  <c r="B4" i="35"/>
  <c r="B18" i="11"/>
  <c r="B17" i="11"/>
  <c r="B15" i="11"/>
  <c r="B14" i="11"/>
  <c r="B5" i="40" s="1"/>
  <c r="B16" i="11"/>
  <c r="AD2" i="39" l="1"/>
  <c r="B5" i="46"/>
  <c r="B37" i="45"/>
  <c r="B2" i="39" s="1"/>
  <c r="B6" i="45"/>
  <c r="B5" i="44"/>
  <c r="B19" i="43"/>
  <c r="S2" i="39" s="1"/>
  <c r="B5" i="43"/>
  <c r="B16" i="42"/>
  <c r="B3" i="42"/>
  <c r="B5" i="41"/>
  <c r="B5" i="38"/>
  <c r="B5" i="37"/>
  <c r="B22" i="35"/>
  <c r="B5" i="35"/>
  <c r="B17" i="42" l="1"/>
  <c r="B19" i="42" s="1"/>
  <c r="D2" i="39" s="1"/>
  <c r="AG2" i="39" s="1"/>
  <c r="B20" i="11" s="1"/>
</calcChain>
</file>

<file path=xl/sharedStrings.xml><?xml version="1.0" encoding="utf-8"?>
<sst xmlns="http://schemas.openxmlformats.org/spreadsheetml/2006/main" count="772" uniqueCount="494">
  <si>
    <t xml:space="preserve">Pharmacy Name </t>
  </si>
  <si>
    <t xml:space="preserve">Contractor Code </t>
  </si>
  <si>
    <t>Palliative Care</t>
  </si>
  <si>
    <t>Date of submission (dd/mm/yyyy)</t>
  </si>
  <si>
    <t>Name of person submitting workbook</t>
  </si>
  <si>
    <t>Designation of person submitting workbook</t>
  </si>
  <si>
    <t xml:space="preserve">Email completed form to: </t>
  </si>
  <si>
    <t>Signature agreeing to Declaration and consent to share, disclose or obtain information:</t>
  </si>
  <si>
    <t>Back to Cover Sheet</t>
  </si>
  <si>
    <t>Payment</t>
  </si>
  <si>
    <t>Dispenser Post Code</t>
  </si>
  <si>
    <t>Dispenser Address Line 4</t>
  </si>
  <si>
    <t>Dispenser Address Line 1</t>
  </si>
  <si>
    <t>Dispenser Name</t>
  </si>
  <si>
    <t>Dispenser Reference</t>
  </si>
  <si>
    <t>Dispenser Health Board Name</t>
  </si>
  <si>
    <t>No of Items (Dispensed)</t>
  </si>
  <si>
    <t>z</t>
  </si>
  <si>
    <t>High Street</t>
  </si>
  <si>
    <t>10 High Street</t>
  </si>
  <si>
    <t>4 High Street</t>
  </si>
  <si>
    <t>JG</t>
  </si>
  <si>
    <t>Rowlands Pharmacy</t>
  </si>
  <si>
    <t>Tesco Pharmacy</t>
  </si>
  <si>
    <t>Rota</t>
  </si>
  <si>
    <t>Flu Vaccinations</t>
  </si>
  <si>
    <t>Date downloaded 06/03/2024</t>
  </si>
  <si>
    <t>Boots</t>
  </si>
  <si>
    <t>Well</t>
  </si>
  <si>
    <t>your local Boots pharmacy</t>
  </si>
  <si>
    <t>Argyll Pharmacy</t>
  </si>
  <si>
    <t>Tarbert Pharmacy</t>
  </si>
  <si>
    <t>Cardross Pharmacy</t>
  </si>
  <si>
    <t>Dalmally Pharmacy</t>
  </si>
  <si>
    <t>Islay Pharmacy</t>
  </si>
  <si>
    <t>Connel Pharmacy</t>
  </si>
  <si>
    <t>Tobermory Pharmacy</t>
  </si>
  <si>
    <t>Garelochhead Pharmacy (Sinclair)</t>
  </si>
  <si>
    <t>Strathspey Pharmacy</t>
  </si>
  <si>
    <t>Williamsons Pharmacy</t>
  </si>
  <si>
    <t>Sutherlands Pharmacy</t>
  </si>
  <si>
    <t>Superdrug</t>
  </si>
  <si>
    <t>Mitchells Chemist</t>
  </si>
  <si>
    <t>Kinmylies Pharmacy</t>
  </si>
  <si>
    <t>Ardersier Pharmacy</t>
  </si>
  <si>
    <t>Rowlands</t>
  </si>
  <si>
    <t>Great Glen Pharmacy</t>
  </si>
  <si>
    <t>Alness Pharmacy</t>
  </si>
  <si>
    <t>Conon Bridge Pharmacy</t>
  </si>
  <si>
    <t>Gairloch Pharmacy</t>
  </si>
  <si>
    <t>Lochardil Pharmacy</t>
  </si>
  <si>
    <t>Mitchells Chemist Limited</t>
  </si>
  <si>
    <t>Spa Pharmacy</t>
  </si>
  <si>
    <t>Milton of Leys Pharmacy</t>
  </si>
  <si>
    <t>Kyle Pharmacy</t>
  </si>
  <si>
    <t>Balintore Pharmacy</t>
  </si>
  <si>
    <t>Broadford Pharmacy</t>
  </si>
  <si>
    <t>Brora Pharmacy</t>
  </si>
  <si>
    <t>Dalneigh Pharmacy</t>
  </si>
  <si>
    <t>Right Medicine</t>
  </si>
  <si>
    <t>Mallaig Village Pharmacy</t>
  </si>
  <si>
    <t>Pultneytown Pharmacy</t>
  </si>
  <si>
    <t>Golspie Pharmacy</t>
  </si>
  <si>
    <t>Bonar Bridge Pharmacy</t>
  </si>
  <si>
    <t>Tornagrain Pharmacy</t>
  </si>
  <si>
    <t>Cradlehall Pharmacy</t>
  </si>
  <si>
    <t>Riverside Pharmacy</t>
  </si>
  <si>
    <t>Ness Pharmacy</t>
  </si>
  <si>
    <t>Dingwall Pharmacy</t>
  </si>
  <si>
    <t>Grantown Pharmacy</t>
  </si>
  <si>
    <t>Kinwell Pharmacy</t>
  </si>
  <si>
    <t>Truhealth</t>
  </si>
  <si>
    <t>Bute Pharmacy</t>
  </si>
  <si>
    <t>Healthful Pharmacy</t>
  </si>
  <si>
    <t>Davidsons Chemist</t>
  </si>
  <si>
    <t>Kingussie Pharmacy</t>
  </si>
  <si>
    <t>Amiry &amp; Gilbride Pharmacy &amp; Travel Clinic</t>
  </si>
  <si>
    <t>13 Sinclair Street</t>
  </si>
  <si>
    <t>34-38 George Street</t>
  </si>
  <si>
    <t>178-180 Argyll Street</t>
  </si>
  <si>
    <t>67 Argyll Street</t>
  </si>
  <si>
    <t>182 Argyll Street</t>
  </si>
  <si>
    <t>11-13 Longrow South</t>
  </si>
  <si>
    <t>2 Argyll Street</t>
  </si>
  <si>
    <t>26 Montague Street</t>
  </si>
  <si>
    <t>12-14 Argyll Street</t>
  </si>
  <si>
    <t>48 West Princes Street</t>
  </si>
  <si>
    <t>Barmore Road</t>
  </si>
  <si>
    <t>Argyll Buildings</t>
  </si>
  <si>
    <t>16 George Street</t>
  </si>
  <si>
    <t>52A Sinclair Street</t>
  </si>
  <si>
    <t>93A Westend Place, Main Road</t>
  </si>
  <si>
    <t>Main Road</t>
  </si>
  <si>
    <t>Main Street</t>
  </si>
  <si>
    <t>The Surgery</t>
  </si>
  <si>
    <t>46 Main Street</t>
  </si>
  <si>
    <t>2 Main Street East</t>
  </si>
  <si>
    <t>Unit 1, Campbell Buildings, Main Road</t>
  </si>
  <si>
    <t>3 Shore Street</t>
  </si>
  <si>
    <t>9-10 High Street</t>
  </si>
  <si>
    <t>Ashdowne, Main Street</t>
  </si>
  <si>
    <t>Unit 2, Tweeddale Buildings, High Street</t>
  </si>
  <si>
    <t>11/1 Eastgate Shopping Centre</t>
  </si>
  <si>
    <t>35-35a High Street</t>
  </si>
  <si>
    <t>58-64 High Street</t>
  </si>
  <si>
    <t>Riverside Medical Practice, Ballifeary Lane</t>
  </si>
  <si>
    <t>18 Greig Street</t>
  </si>
  <si>
    <t>52-54 High Street</t>
  </si>
  <si>
    <t>97-99 High Street</t>
  </si>
  <si>
    <t>2 Southside Road</t>
  </si>
  <si>
    <t>96-98 High Street</t>
  </si>
  <si>
    <t>23-25 High Street</t>
  </si>
  <si>
    <t>16 Traill Street</t>
  </si>
  <si>
    <t>13 Traill Street</t>
  </si>
  <si>
    <t>12-22 High Street</t>
  </si>
  <si>
    <t>1 Charlestown Court, Kinmylies</t>
  </si>
  <si>
    <t>Unit 2, Eastfield Way, Inverness Business &amp; Retail Park</t>
  </si>
  <si>
    <t>47 High Street</t>
  </si>
  <si>
    <t>Culloden Pharmacy, Keppoch Road</t>
  </si>
  <si>
    <t>Milton of Inshes</t>
  </si>
  <si>
    <t>Caol Shopping Centre, Glenloy Street</t>
  </si>
  <si>
    <t>54 Grant Street</t>
  </si>
  <si>
    <t>Unit 2, Balloan Park</t>
  </si>
  <si>
    <t>Post Office Buildings, High Street</t>
  </si>
  <si>
    <t>22 High Street</t>
  </si>
  <si>
    <t>5-9 High Street</t>
  </si>
  <si>
    <t>69 High Street</t>
  </si>
  <si>
    <t>1 High Street</t>
  </si>
  <si>
    <t>7-8 Myrtlefield, Grampian Road</t>
  </si>
  <si>
    <t>Victoria Buildings, Main Street</t>
  </si>
  <si>
    <t>12-14 High Street</t>
  </si>
  <si>
    <t>12a High Street</t>
  </si>
  <si>
    <t>5 Wentworth Street</t>
  </si>
  <si>
    <t>The Old Bakery, Strath</t>
  </si>
  <si>
    <t>Great Glen Trading Centre</t>
  </si>
  <si>
    <t>Morven Road</t>
  </si>
  <si>
    <t>The former Bonar Bridge News, Dornoch Road</t>
  </si>
  <si>
    <t>The Square</t>
  </si>
  <si>
    <t>Leys Square</t>
  </si>
  <si>
    <t>Station Road</t>
  </si>
  <si>
    <t>2 Hugh street</t>
  </si>
  <si>
    <t>Fordhill</t>
  </si>
  <si>
    <t>1 Victoria Road</t>
  </si>
  <si>
    <t>30 Laurel Avenue</t>
  </si>
  <si>
    <t>112 High Street</t>
  </si>
  <si>
    <t>Seaforth Buildings, Seaforth Road</t>
  </si>
  <si>
    <t>19 Dempster Street</t>
  </si>
  <si>
    <t>1 Hillhead Road</t>
  </si>
  <si>
    <t>Unit 4, Cradlehall Court</t>
  </si>
  <si>
    <t>Invercauld House</t>
  </si>
  <si>
    <t>50 High Street</t>
  </si>
  <si>
    <t>63 Victoria Street</t>
  </si>
  <si>
    <t>DUNOON</t>
  </si>
  <si>
    <t>HELENSBURGH</t>
  </si>
  <si>
    <t>OBAN</t>
  </si>
  <si>
    <t>CAMPBELTOWN</t>
  </si>
  <si>
    <t>LOCHGILPHEAD</t>
  </si>
  <si>
    <t>ROTHESAY</t>
  </si>
  <si>
    <t>TARBERT</t>
  </si>
  <si>
    <t>KILCREGGAN</t>
  </si>
  <si>
    <t>CARDROSS</t>
  </si>
  <si>
    <t>DALMALLY</t>
  </si>
  <si>
    <t>BOWMORE</t>
  </si>
  <si>
    <t>CONNEL</t>
  </si>
  <si>
    <t>TOBERMORY</t>
  </si>
  <si>
    <t>INVERARAY</t>
  </si>
  <si>
    <t>GARELOCHHEAD</t>
  </si>
  <si>
    <t>ULLAPOOL</t>
  </si>
  <si>
    <t>DINGWALL</t>
  </si>
  <si>
    <t>NEWTONMORE</t>
  </si>
  <si>
    <t>FORT WILLIAM</t>
  </si>
  <si>
    <t>INVERNESS</t>
  </si>
  <si>
    <t>NAIRN</t>
  </si>
  <si>
    <t>WICK</t>
  </si>
  <si>
    <t>INVERGORDON</t>
  </si>
  <si>
    <t>LAIRG</t>
  </si>
  <si>
    <t>ALNESS</t>
  </si>
  <si>
    <t>THURSO</t>
  </si>
  <si>
    <t>TAIN</t>
  </si>
  <si>
    <t>DORNOCH</t>
  </si>
  <si>
    <t>ARDERSIER</t>
  </si>
  <si>
    <t>FORTROSE</t>
  </si>
  <si>
    <t>CULLODEN</t>
  </si>
  <si>
    <t>BEAULY</t>
  </si>
  <si>
    <t>KINGUSSIE</t>
  </si>
  <si>
    <t>GRANTOWN-ON-SPEY</t>
  </si>
  <si>
    <t>AVIEMORE</t>
  </si>
  <si>
    <t>DRUMNADROCHIT</t>
  </si>
  <si>
    <t>CONON BRIDGE</t>
  </si>
  <si>
    <t>PORTREE</t>
  </si>
  <si>
    <t>GAIRLOCH</t>
  </si>
  <si>
    <t>GOLSPIE</t>
  </si>
  <si>
    <t>FORT AUGUSTUS</t>
  </si>
  <si>
    <t>BONAR BRIDGE</t>
  </si>
  <si>
    <t>STRATHPEFFER</t>
  </si>
  <si>
    <t>KYLE OF LOCALSH</t>
  </si>
  <si>
    <t>BALINTORE</t>
  </si>
  <si>
    <t>BROADFORD</t>
  </si>
  <si>
    <t>BRORA</t>
  </si>
  <si>
    <t>MUIR OF ORD</t>
  </si>
  <si>
    <t>MALLAIG</t>
  </si>
  <si>
    <t>SPEAN BRIDGE</t>
  </si>
  <si>
    <t>G84 8SR</t>
  </si>
  <si>
    <t>PA34 5NL</t>
  </si>
  <si>
    <t>PA23 7HA</t>
  </si>
  <si>
    <t>PA23 7HG</t>
  </si>
  <si>
    <t>PA28 6AH</t>
  </si>
  <si>
    <t>PA31 8LZ</t>
  </si>
  <si>
    <t>PA20 0BT</t>
  </si>
  <si>
    <t>G84 8UG</t>
  </si>
  <si>
    <t>PA29 6TW</t>
  </si>
  <si>
    <t>G84 0JH</t>
  </si>
  <si>
    <t>PA34 5SB</t>
  </si>
  <si>
    <t>G84 8TQ</t>
  </si>
  <si>
    <t>G82 5NY</t>
  </si>
  <si>
    <t>PA33 1AX</t>
  </si>
  <si>
    <t>PA43 7JJ</t>
  </si>
  <si>
    <t>PA37 1PH</t>
  </si>
  <si>
    <t>PA75 6NT</t>
  </si>
  <si>
    <t>PA32 8TP</t>
  </si>
  <si>
    <t>G84 0FL</t>
  </si>
  <si>
    <t>IV26 2UJ</t>
  </si>
  <si>
    <t>IV15 9HL</t>
  </si>
  <si>
    <t>PH20 1DN</t>
  </si>
  <si>
    <t>PH33 6EU</t>
  </si>
  <si>
    <t>IV2 3PP</t>
  </si>
  <si>
    <t>IV12 4AG</t>
  </si>
  <si>
    <t>KW1 4NE</t>
  </si>
  <si>
    <t>IV3 5PW</t>
  </si>
  <si>
    <t>IV3 5PX</t>
  </si>
  <si>
    <t>PH33 6AH</t>
  </si>
  <si>
    <t>IV18 0AB</t>
  </si>
  <si>
    <t>IV2 3AU</t>
  </si>
  <si>
    <t>IV27 4AR</t>
  </si>
  <si>
    <t>IV17 0SG</t>
  </si>
  <si>
    <t>KW14 8AG</t>
  </si>
  <si>
    <t>IV19 1AE</t>
  </si>
  <si>
    <t>KW14 8EJ</t>
  </si>
  <si>
    <t>IV1 1JG</t>
  </si>
  <si>
    <t>IV25 3SH</t>
  </si>
  <si>
    <t>IV3 8YB</t>
  </si>
  <si>
    <t>IV2 7QB</t>
  </si>
  <si>
    <t>IV2 7GD</t>
  </si>
  <si>
    <t>IV10 8SU</t>
  </si>
  <si>
    <t>IV2 7LL</t>
  </si>
  <si>
    <t>IV2 3TW</t>
  </si>
  <si>
    <t>PH33 7DR</t>
  </si>
  <si>
    <t>IV3 6BS</t>
  </si>
  <si>
    <t>IV2 4PF</t>
  </si>
  <si>
    <t>IV4 7BT</t>
  </si>
  <si>
    <t>PH21 1HR</t>
  </si>
  <si>
    <t>IV19 1AB</t>
  </si>
  <si>
    <t>PH26 3EG</t>
  </si>
  <si>
    <t>PH22 1RH</t>
  </si>
  <si>
    <t>IV63 6TU</t>
  </si>
  <si>
    <t>IV17 0PS</t>
  </si>
  <si>
    <t>IV7 8HE</t>
  </si>
  <si>
    <t>IV51 9EJ</t>
  </si>
  <si>
    <t>IV21 2BT</t>
  </si>
  <si>
    <t>KW10 6TG</t>
  </si>
  <si>
    <t>PH32 4DD</t>
  </si>
  <si>
    <t>IV2 4BU</t>
  </si>
  <si>
    <t>IV24 3EB</t>
  </si>
  <si>
    <t>IV14 9DW</t>
  </si>
  <si>
    <t>IV2 6HF</t>
  </si>
  <si>
    <t>IV40 8AE</t>
  </si>
  <si>
    <t>IV20 1UT</t>
  </si>
  <si>
    <t>IV49 9AB</t>
  </si>
  <si>
    <t>KW9 6QN</t>
  </si>
  <si>
    <t>IV3 5RP</t>
  </si>
  <si>
    <t>KW1 4LR</t>
  </si>
  <si>
    <t>IV6 7TA</t>
  </si>
  <si>
    <t>PH41 4QB</t>
  </si>
  <si>
    <t>KW1 5QB</t>
  </si>
  <si>
    <t>IV2 8AB</t>
  </si>
  <si>
    <t>IV2 5WD</t>
  </si>
  <si>
    <t>PH34 4EP</t>
  </si>
  <si>
    <t>PA20 0AP</t>
  </si>
  <si>
    <t xml:space="preserve">Pharmacy Address </t>
  </si>
  <si>
    <t>Town</t>
  </si>
  <si>
    <t>Postcode</t>
  </si>
  <si>
    <t>Area</t>
  </si>
  <si>
    <t>Operational Unit</t>
  </si>
  <si>
    <t>nhsh.cpsoffice@nhs.scot</t>
  </si>
  <si>
    <t>Please enter the month on which this claim relates to</t>
  </si>
  <si>
    <t>Month claimed for</t>
  </si>
  <si>
    <t>I hereby claim £25 per Clozapine patient</t>
  </si>
  <si>
    <t>Total number of clozapine patients</t>
  </si>
  <si>
    <r>
      <t xml:space="preserve">Total number of </t>
    </r>
    <r>
      <rPr>
        <b/>
        <u/>
        <sz val="11"/>
        <color theme="1"/>
        <rFont val="Arial"/>
        <family val="2"/>
      </rPr>
      <t>Methadone</t>
    </r>
    <r>
      <rPr>
        <b/>
        <sz val="11"/>
        <color theme="1"/>
        <rFont val="Arial"/>
        <family val="2"/>
      </rPr>
      <t xml:space="preserve"> patients</t>
    </r>
  </si>
  <si>
    <t>Buvidal total payment</t>
  </si>
  <si>
    <t>Methadone total payment</t>
  </si>
  <si>
    <r>
      <t xml:space="preserve">Total number of </t>
    </r>
    <r>
      <rPr>
        <b/>
        <u/>
        <sz val="11"/>
        <color theme="1"/>
        <rFont val="Arial"/>
        <family val="2"/>
      </rPr>
      <t>Buvidal</t>
    </r>
    <r>
      <rPr>
        <b/>
        <sz val="11"/>
        <color theme="1"/>
        <rFont val="Arial"/>
        <family val="2"/>
      </rPr>
      <t xml:space="preserve"> patients</t>
    </r>
  </si>
  <si>
    <t>OST Total Payment (Buprenorphine, Methadone &amp; Buvidal)</t>
  </si>
  <si>
    <t>Date of submission</t>
  </si>
  <si>
    <t>Buprenorphine total payment</t>
  </si>
  <si>
    <t>Office use only</t>
  </si>
  <si>
    <t xml:space="preserve">    Please enter number of patients in the green coloured cells below</t>
  </si>
  <si>
    <t>Please enter number of patients in the green coloured cell below</t>
  </si>
  <si>
    <t>Please complete all details in the green cells below</t>
  </si>
  <si>
    <t>Please enter number of devices in the green coloured cell below</t>
  </si>
  <si>
    <t>I hereby claim £0.28 per device</t>
  </si>
  <si>
    <t xml:space="preserve">Medication Compliance Support Initiative                                                                     </t>
  </si>
  <si>
    <t xml:space="preserve">Clozapine Service                                                                                  </t>
  </si>
  <si>
    <t>Total payment</t>
  </si>
  <si>
    <t>Clozapine total payment (Training Fee plus Number of Patients)</t>
  </si>
  <si>
    <r>
      <t xml:space="preserve">Total number of </t>
    </r>
    <r>
      <rPr>
        <b/>
        <u/>
        <sz val="11"/>
        <color theme="1"/>
        <rFont val="Arial"/>
        <family val="2"/>
      </rPr>
      <t>Buprenorphine</t>
    </r>
    <r>
      <rPr>
        <b/>
        <sz val="11"/>
        <color theme="1"/>
        <rFont val="Arial"/>
        <family val="2"/>
      </rPr>
      <t xml:space="preserve"> patients</t>
    </r>
  </si>
  <si>
    <t>Checklist</t>
  </si>
  <si>
    <t>Clozapine</t>
  </si>
  <si>
    <t>Argyll &amp; Bute Health and Social Care Partnership</t>
  </si>
  <si>
    <t>North &amp; West Division</t>
  </si>
  <si>
    <t>South &amp; Mid Division</t>
  </si>
  <si>
    <t>Spean Bridge Pharmacy</t>
  </si>
  <si>
    <t>Fort Augustus Pharmacy</t>
  </si>
  <si>
    <t>Right Medicine Pharmacy</t>
  </si>
  <si>
    <t>Inveraray Pharmacy</t>
  </si>
  <si>
    <t>Residential Homes</t>
  </si>
  <si>
    <t>Needle Exchange</t>
  </si>
  <si>
    <t>Collection &amp; Delivery</t>
  </si>
  <si>
    <t>Methadone Supervision</t>
  </si>
  <si>
    <t>Subutex Supervision</t>
  </si>
  <si>
    <t>Smoking 
Cessation</t>
  </si>
  <si>
    <t>Pharmacy
Champions</t>
  </si>
  <si>
    <t>Frail Elderly</t>
  </si>
  <si>
    <t>Enduring Mental Illness</t>
  </si>
  <si>
    <t>Compliance Support Initiative</t>
  </si>
  <si>
    <t>Pharmacy First National Service</t>
  </si>
  <si>
    <t>Blank</t>
  </si>
  <si>
    <t>ACTp Payment August 2023</t>
  </si>
  <si>
    <t>NES Payment 2</t>
  </si>
  <si>
    <t>NES Payment 3</t>
  </si>
  <si>
    <t>Home Carers Administration of Medicines</t>
  </si>
  <si>
    <t>Hep C Advanced Payment</t>
  </si>
  <si>
    <t>Hep C Advanced Recovery</t>
  </si>
  <si>
    <t>Prostate Cancer Payment</t>
  </si>
  <si>
    <t>Prostate Cancer Recovery</t>
  </si>
  <si>
    <t>Hep C New Patient Fee</t>
  </si>
  <si>
    <t>Prostate New Patient Fee</t>
  </si>
  <si>
    <t>Other NHS Service</t>
  </si>
  <si>
    <t>Seasonal Flu - Participation Fee</t>
  </si>
  <si>
    <t>Seasonal Flu - Immunisation Fee</t>
  </si>
  <si>
    <t>Travel Vaccinations</t>
  </si>
  <si>
    <t>COVID Vaccinations</t>
  </si>
  <si>
    <t>OST/Buvidal</t>
  </si>
  <si>
    <t>Office Use Only</t>
  </si>
  <si>
    <t>Travel Vaccine Total</t>
  </si>
  <si>
    <t>Flu Vaccine Total</t>
  </si>
  <si>
    <t>Co-administration Vaccinations (Flu &amp; COVID)</t>
  </si>
  <si>
    <t>Co-administration Vaccine Total</t>
  </si>
  <si>
    <t xml:space="preserve">Vaccination Service                                                                                          </t>
  </si>
  <si>
    <t xml:space="preserve">Palliative Care Service                                                                                  </t>
  </si>
  <si>
    <t>Palliative Care Annual Fee</t>
  </si>
  <si>
    <t>Palliative Care callout date</t>
  </si>
  <si>
    <t xml:space="preserve">    Please enter numbers in the green coloured cells below</t>
  </si>
  <si>
    <t>Number of Palliative care callouts</t>
  </si>
  <si>
    <t>Payment (£55 per callout)</t>
  </si>
  <si>
    <t>00/00/00</t>
  </si>
  <si>
    <t>Palliative Care callout</t>
  </si>
  <si>
    <t>Total Palliative Care Claim</t>
  </si>
  <si>
    <t>Please enter details in the green coloured cells below</t>
  </si>
  <si>
    <t xml:space="preserve">Needle Exchange                                                        </t>
  </si>
  <si>
    <t>Needle Exchange Annual Fee</t>
  </si>
  <si>
    <t>Needle Exchange Transactions</t>
  </si>
  <si>
    <t>Total Number of Needle Exchange Transactions</t>
  </si>
  <si>
    <r>
      <t xml:space="preserve">Number between 1 - 30 </t>
    </r>
    <r>
      <rPr>
        <sz val="11"/>
        <color theme="1"/>
        <rFont val="Arial"/>
        <family val="2"/>
      </rPr>
      <t>(£15 per transaction)</t>
    </r>
  </si>
  <si>
    <r>
      <t xml:space="preserve">Number between 31 - 70 </t>
    </r>
    <r>
      <rPr>
        <sz val="11"/>
        <color theme="1"/>
        <rFont val="Arial"/>
        <family val="2"/>
      </rPr>
      <t>(£10 per transaction)</t>
    </r>
  </si>
  <si>
    <r>
      <t xml:space="preserve">71 and over </t>
    </r>
    <r>
      <rPr>
        <sz val="11"/>
        <color theme="1"/>
        <rFont val="Arial"/>
        <family val="2"/>
      </rPr>
      <t>(£5 per transaction)</t>
    </r>
  </si>
  <si>
    <t>Transaction Payment total</t>
  </si>
  <si>
    <t>Needle exchange total payment</t>
  </si>
  <si>
    <t>Retained (£150)</t>
  </si>
  <si>
    <t>Small (£400)</t>
  </si>
  <si>
    <t>Medium (£750)</t>
  </si>
  <si>
    <t>Large (£900)</t>
  </si>
  <si>
    <r>
      <t xml:space="preserve">Replacement/New Drug Costs </t>
    </r>
    <r>
      <rPr>
        <b/>
        <u/>
        <sz val="11"/>
        <color theme="1"/>
        <rFont val="Arial"/>
        <family val="2"/>
      </rPr>
      <t>(please include relevant invoices with claim)</t>
    </r>
  </si>
  <si>
    <t xml:space="preserve">Care at Home                                                                            </t>
  </si>
  <si>
    <t>Annual Fee</t>
  </si>
  <si>
    <t>Care at Home Annual Fee</t>
  </si>
  <si>
    <r>
      <t>No. of new managed support patients (MAR Chart)</t>
    </r>
    <r>
      <rPr>
        <sz val="11"/>
        <color theme="1"/>
        <rFont val="Arial"/>
        <family val="2"/>
      </rPr>
      <t xml:space="preserve"> £25 per patient</t>
    </r>
    <r>
      <rPr>
        <b/>
        <sz val="11"/>
        <color theme="1"/>
        <rFont val="Arial"/>
        <family val="2"/>
      </rPr>
      <t xml:space="preserve"> </t>
    </r>
  </si>
  <si>
    <r>
      <t xml:space="preserve">No. of on-going managed support patients (MAR Chart) </t>
    </r>
    <r>
      <rPr>
        <sz val="11"/>
        <color theme="1"/>
        <rFont val="Arial"/>
        <family val="2"/>
      </rPr>
      <t>£5 per patient</t>
    </r>
  </si>
  <si>
    <t>Sub total</t>
  </si>
  <si>
    <t>Total Care at Home Claim</t>
  </si>
  <si>
    <t xml:space="preserve">No. of journeys </t>
  </si>
  <si>
    <t>Total claim</t>
  </si>
  <si>
    <r>
      <rPr>
        <b/>
        <u/>
        <sz val="14"/>
        <color theme="1"/>
        <rFont val="Arial"/>
        <family val="2"/>
      </rPr>
      <t>Board Approved</t>
    </r>
    <r>
      <rPr>
        <b/>
        <sz val="14"/>
        <color theme="1"/>
        <rFont val="Arial"/>
        <family val="2"/>
      </rPr>
      <t xml:space="preserve"> Collection &amp; Delivery Service</t>
    </r>
  </si>
  <si>
    <t>14 or under</t>
  </si>
  <si>
    <t>15 to 39</t>
  </si>
  <si>
    <t>40 or over</t>
  </si>
  <si>
    <t>Advice to Care Home</t>
  </si>
  <si>
    <t>Quarter 1</t>
  </si>
  <si>
    <r>
      <t xml:space="preserve">Q1 </t>
    </r>
    <r>
      <rPr>
        <sz val="11"/>
        <color theme="1"/>
        <rFont val="Arial"/>
        <family val="2"/>
      </rPr>
      <t>(no of claims for 14 beds or under)</t>
    </r>
  </si>
  <si>
    <r>
      <t xml:space="preserve">Q1 </t>
    </r>
    <r>
      <rPr>
        <sz val="11"/>
        <color theme="1"/>
        <rFont val="Arial"/>
        <family val="2"/>
      </rPr>
      <t>(no of claims for 40 beds or over)</t>
    </r>
  </si>
  <si>
    <t>Sub total for Quarter 1</t>
  </si>
  <si>
    <t>Quarter 2</t>
  </si>
  <si>
    <t>Quarter 3</t>
  </si>
  <si>
    <t>Quarter 4</t>
  </si>
  <si>
    <r>
      <t xml:space="preserve">Q2 </t>
    </r>
    <r>
      <rPr>
        <sz val="11"/>
        <color theme="1"/>
        <rFont val="Arial"/>
        <family val="2"/>
      </rPr>
      <t>(no of claims for 14 beds or under)</t>
    </r>
  </si>
  <si>
    <r>
      <t xml:space="preserve">Q2 </t>
    </r>
    <r>
      <rPr>
        <sz val="11"/>
        <color theme="1"/>
        <rFont val="Arial"/>
        <family val="2"/>
      </rPr>
      <t>(no of claims for 40 beds or over)</t>
    </r>
  </si>
  <si>
    <r>
      <t xml:space="preserve">Q3 </t>
    </r>
    <r>
      <rPr>
        <sz val="11"/>
        <color theme="1"/>
        <rFont val="Arial"/>
        <family val="2"/>
      </rPr>
      <t>(no of claims for 14 beds or under)</t>
    </r>
  </si>
  <si>
    <r>
      <t xml:space="preserve">Q3 </t>
    </r>
    <r>
      <rPr>
        <sz val="11"/>
        <color theme="1"/>
        <rFont val="Arial"/>
        <family val="2"/>
      </rPr>
      <t>(no of claims for 40 beds or over)</t>
    </r>
  </si>
  <si>
    <r>
      <t xml:space="preserve">Q4 </t>
    </r>
    <r>
      <rPr>
        <sz val="11"/>
        <color theme="1"/>
        <rFont val="Arial"/>
        <family val="2"/>
      </rPr>
      <t>(no of claims for 14 beds or under)</t>
    </r>
  </si>
  <si>
    <r>
      <t xml:space="preserve">Q4 </t>
    </r>
    <r>
      <rPr>
        <sz val="11"/>
        <color theme="1"/>
        <rFont val="Arial"/>
        <family val="2"/>
      </rPr>
      <t>(no of claims for 40 beds or over)</t>
    </r>
  </si>
  <si>
    <t>Sub total for Quarter 2</t>
  </si>
  <si>
    <r>
      <t xml:space="preserve">Q1 </t>
    </r>
    <r>
      <rPr>
        <sz val="11"/>
        <color theme="1"/>
        <rFont val="Arial"/>
        <family val="2"/>
      </rPr>
      <t>(no of claims for 15 to 39 beds)</t>
    </r>
  </si>
  <si>
    <r>
      <t xml:space="preserve">Q2 </t>
    </r>
    <r>
      <rPr>
        <sz val="11"/>
        <color theme="1"/>
        <rFont val="Arial"/>
        <family val="2"/>
      </rPr>
      <t>(no of claims for 15 to 39 beds)</t>
    </r>
  </si>
  <si>
    <r>
      <t xml:space="preserve">Q3 </t>
    </r>
    <r>
      <rPr>
        <sz val="11"/>
        <color theme="1"/>
        <rFont val="Arial"/>
        <family val="2"/>
      </rPr>
      <t>(no of claims for 15 to 39 beds)</t>
    </r>
  </si>
  <si>
    <r>
      <t xml:space="preserve">Q4 </t>
    </r>
    <r>
      <rPr>
        <sz val="11"/>
        <color theme="1"/>
        <rFont val="Arial"/>
        <family val="2"/>
      </rPr>
      <t>(no of claims for 15 to 39 beds)</t>
    </r>
  </si>
  <si>
    <t>Sub total for Quarter 3</t>
  </si>
  <si>
    <t>Sub total for Quarter 4</t>
  </si>
  <si>
    <t>Advice to Care Homes total payment</t>
  </si>
  <si>
    <t>Other Services (Office Use Only)</t>
  </si>
  <si>
    <t>No. of Hep C Advance Payments at £13,000</t>
  </si>
  <si>
    <r>
      <t xml:space="preserve">No. of Hep C Advance Payments at £15,000 </t>
    </r>
    <r>
      <rPr>
        <sz val="11"/>
        <color theme="1"/>
        <rFont val="Arial"/>
        <family val="2"/>
      </rPr>
      <t>(One drug costs this - not used often)</t>
    </r>
  </si>
  <si>
    <t>Advance Payment Total</t>
  </si>
  <si>
    <t>No. of Hep C Advance Recoveries at £13,000</t>
  </si>
  <si>
    <r>
      <t xml:space="preserve">No. of Hep C Advance Recoveries at £15,000 </t>
    </r>
    <r>
      <rPr>
        <sz val="11"/>
        <color theme="1"/>
        <rFont val="Arial"/>
        <family val="2"/>
      </rPr>
      <t>(One drug costs this - not used often)</t>
    </r>
  </si>
  <si>
    <r>
      <t xml:space="preserve">No. of new patients at £585 </t>
    </r>
    <r>
      <rPr>
        <sz val="11"/>
        <color theme="1"/>
        <rFont val="Arial"/>
        <family val="2"/>
      </rPr>
      <t>(Pharmacy's first ever Hep C patient)</t>
    </r>
  </si>
  <si>
    <t>Hepatitis C</t>
  </si>
  <si>
    <t>Advance Reclaim Total</t>
  </si>
  <si>
    <t>Prostate Cancer</t>
  </si>
  <si>
    <r>
      <t xml:space="preserve">£75 annual fee per pt per year </t>
    </r>
    <r>
      <rPr>
        <sz val="11"/>
        <color theme="1"/>
        <rFont val="Arial"/>
        <family val="2"/>
      </rPr>
      <t>(please enter monthly number)</t>
    </r>
  </si>
  <si>
    <t>No. of Prostate Cancer Advance Payments at £2,800</t>
  </si>
  <si>
    <t>No. of Prostate Cancer Advance Recoveries at £2,800</t>
  </si>
  <si>
    <t xml:space="preserve">Board Committees/Locum Costs </t>
  </si>
  <si>
    <t>Need additional form</t>
  </si>
  <si>
    <t>Total</t>
  </si>
  <si>
    <t>Other Expenses</t>
  </si>
  <si>
    <r>
      <t xml:space="preserve">Pt Reference Numbers </t>
    </r>
    <r>
      <rPr>
        <sz val="11"/>
        <color theme="1"/>
        <rFont val="Arial"/>
        <family val="2"/>
      </rPr>
      <t>(free text)</t>
    </r>
  </si>
  <si>
    <r>
      <t xml:space="preserve">Name of Board Committee(s) attended </t>
    </r>
    <r>
      <rPr>
        <sz val="11"/>
        <color theme="1"/>
        <rFont val="Arial"/>
        <family val="2"/>
      </rPr>
      <t>(free text)</t>
    </r>
  </si>
  <si>
    <r>
      <t xml:space="preserve">Name of individual(s) who attended </t>
    </r>
    <r>
      <rPr>
        <sz val="11"/>
        <color theme="1"/>
        <rFont val="Arial"/>
        <family val="2"/>
      </rPr>
      <t>(free text)</t>
    </r>
  </si>
  <si>
    <r>
      <t xml:space="preserve">Expenses Details </t>
    </r>
    <r>
      <rPr>
        <sz val="11"/>
        <color theme="1"/>
        <rFont val="Arial"/>
        <family val="2"/>
      </rPr>
      <t>(free text)</t>
    </r>
  </si>
  <si>
    <r>
      <t xml:space="preserve">Total number of devices claimed </t>
    </r>
    <r>
      <rPr>
        <sz val="11"/>
        <color theme="1"/>
        <rFont val="Arial"/>
        <family val="2"/>
      </rPr>
      <t>(</t>
    </r>
    <r>
      <rPr>
        <b/>
        <u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patients)</t>
    </r>
  </si>
  <si>
    <r>
      <t xml:space="preserve">No. of travel vaccinations </t>
    </r>
    <r>
      <rPr>
        <sz val="11"/>
        <color theme="1"/>
        <rFont val="Arial"/>
        <family val="2"/>
      </rPr>
      <t>(£8.75 per vaccination)</t>
    </r>
  </si>
  <si>
    <t>Contractors are not required to claim for Flu and Covid as this is automatically paid. Please still claim for travel vaccinations</t>
  </si>
  <si>
    <r>
      <t xml:space="preserve">Clozapine Set Up Training Fee </t>
    </r>
    <r>
      <rPr>
        <sz val="11"/>
        <color theme="1"/>
        <rFont val="Arial"/>
        <family val="2"/>
      </rPr>
      <t>(automatically paid - for office use only)</t>
    </r>
  </si>
  <si>
    <t xml:space="preserve">Clozapine Training Fee (£100) </t>
  </si>
  <si>
    <r>
      <t xml:space="preserve">Annual Fee </t>
    </r>
    <r>
      <rPr>
        <sz val="11"/>
        <color theme="1"/>
        <rFont val="Arial"/>
        <family val="2"/>
      </rPr>
      <t>(£220 for stockholder, £165 non stockholder)</t>
    </r>
  </si>
  <si>
    <t>Advice to Care Homes</t>
  </si>
  <si>
    <t>Vaccinations</t>
  </si>
  <si>
    <t>Board Approved Collection &amp; Delivery Service</t>
  </si>
  <si>
    <t>Medication Compliance Support</t>
  </si>
  <si>
    <t>Care at Home</t>
  </si>
  <si>
    <t>Opioid Substitution Therapy</t>
  </si>
  <si>
    <t>PROCESS/CONTENTS (click on link to direct to relevant tab)</t>
  </si>
  <si>
    <t>Festive Rota</t>
  </si>
  <si>
    <t xml:space="preserve">Christmas day/New Years day (or in lieu of) </t>
  </si>
  <si>
    <t xml:space="preserve">Boxing Day/2nd Jan (or in lieu of) </t>
  </si>
  <si>
    <t>Total Payment</t>
  </si>
  <si>
    <r>
      <t xml:space="preserve">Date(s) of Opening </t>
    </r>
    <r>
      <rPr>
        <sz val="11"/>
        <color theme="1"/>
        <rFont val="Arial"/>
        <family val="2"/>
      </rPr>
      <t>(free text)</t>
    </r>
  </si>
  <si>
    <r>
      <t xml:space="preserve">No. of hours open on Christmas Day/Boxing day </t>
    </r>
    <r>
      <rPr>
        <sz val="11"/>
        <color theme="1"/>
        <rFont val="Arial"/>
        <family val="2"/>
      </rPr>
      <t>(£220 per hour)</t>
    </r>
  </si>
  <si>
    <r>
      <t xml:space="preserve">No. of hours open on other festive rota days </t>
    </r>
    <r>
      <rPr>
        <sz val="11"/>
        <color theme="1"/>
        <rFont val="Arial"/>
        <family val="2"/>
      </rPr>
      <t>(£170 per hour)</t>
    </r>
  </si>
  <si>
    <t>Pharmacy Champions</t>
  </si>
  <si>
    <r>
      <t xml:space="preserve">Number of sessions claimed </t>
    </r>
    <r>
      <rPr>
        <sz val="11"/>
        <color theme="1"/>
        <rFont val="Arial"/>
        <family val="2"/>
      </rPr>
      <t>(30 minute session at £22.50 each)</t>
    </r>
  </si>
  <si>
    <r>
      <t xml:space="preserve">Travel expenses no. of miles </t>
    </r>
    <r>
      <rPr>
        <sz val="11"/>
        <color theme="1"/>
        <rFont val="Arial"/>
        <family val="2"/>
      </rPr>
      <t>(£0.23p per mile)</t>
    </r>
  </si>
  <si>
    <t xml:space="preserve">Expenses Total Costs </t>
  </si>
  <si>
    <t>Contractor Code</t>
  </si>
  <si>
    <r>
      <t xml:space="preserve">Travel Vaccinations Set Up Fee </t>
    </r>
    <r>
      <rPr>
        <sz val="11"/>
        <color theme="1"/>
        <rFont val="Arial"/>
        <family val="2"/>
      </rPr>
      <t>(£250)</t>
    </r>
  </si>
  <si>
    <r>
      <t xml:space="preserve">No. of new patients at £300 </t>
    </r>
    <r>
      <rPr>
        <sz val="11"/>
        <color theme="1"/>
        <rFont val="Arial"/>
        <family val="2"/>
      </rPr>
      <t>(Pharmacy has previously had a Hep C)</t>
    </r>
  </si>
  <si>
    <t xml:space="preserve">Locum Costs </t>
  </si>
  <si>
    <t xml:space="preserve">Travel Costs </t>
  </si>
  <si>
    <t>Notes (office use only)</t>
  </si>
  <si>
    <r>
      <t xml:space="preserve">Annual Fee </t>
    </r>
    <r>
      <rPr>
        <sz val="11"/>
        <color theme="1"/>
        <rFont val="Arial"/>
        <family val="2"/>
      </rPr>
      <t>(automatically paid - contractors do not need to claim for this)</t>
    </r>
  </si>
  <si>
    <r>
      <t xml:space="preserve">No. of risk assesments/consultations </t>
    </r>
    <r>
      <rPr>
        <sz val="11"/>
        <color theme="1"/>
        <rFont val="Arial"/>
        <family val="2"/>
      </rPr>
      <t>(£25 per patient)</t>
    </r>
  </si>
  <si>
    <t>Notes (Office use only)</t>
  </si>
  <si>
    <t>Please enter numbers in the green coloured cells below</t>
  </si>
  <si>
    <r>
      <t xml:space="preserve">Miles per journey </t>
    </r>
    <r>
      <rPr>
        <sz val="11"/>
        <color theme="1"/>
        <rFont val="Arial"/>
        <family val="2"/>
      </rPr>
      <t>(@45p per mile)</t>
    </r>
  </si>
  <si>
    <t>Total payment for this claim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</si>
  <si>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                  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</si>
  <si>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      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</si>
  <si>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                 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</si>
  <si>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           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</si>
  <si>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</t>
  </si>
  <si>
    <t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</t>
  </si>
  <si>
    <t xml:space="preserve">OST Service                                                                                          </t>
  </si>
  <si>
    <t xml:space="preserve">Please submit Advice to Care Home forms. Claims will then be automatically calculated and processed. </t>
  </si>
  <si>
    <t>Claim to be submitted by the 10th day of each month to ensure payment in that month.  Claims for more than 3 months in arrears cannot be processed on this form, only by contacting CPS Office.</t>
  </si>
  <si>
    <t xml:space="preserve">Size of Provider </t>
  </si>
  <si>
    <r>
      <t xml:space="preserve">£70 per </t>
    </r>
    <r>
      <rPr>
        <b/>
        <u/>
        <sz val="11"/>
        <color theme="1"/>
        <rFont val="Arial"/>
        <family val="2"/>
      </rPr>
      <t>Buprenorphine</t>
    </r>
    <r>
      <rPr>
        <b/>
        <sz val="11"/>
        <color theme="1"/>
        <rFont val="Arial"/>
        <family val="2"/>
      </rPr>
      <t xml:space="preserve"> patient (exc Buvidal) (scope of SLA must be met for each patient)</t>
    </r>
  </si>
  <si>
    <r>
      <t xml:space="preserve">£70 per </t>
    </r>
    <r>
      <rPr>
        <b/>
        <u/>
        <sz val="11"/>
        <color theme="1"/>
        <rFont val="Arial"/>
        <family val="2"/>
      </rPr>
      <t>Methadone</t>
    </r>
    <r>
      <rPr>
        <b/>
        <sz val="11"/>
        <color theme="1"/>
        <rFont val="Arial"/>
        <family val="2"/>
      </rPr>
      <t xml:space="preserve"> patient (scope of SLA must be met for each patient)</t>
    </r>
  </si>
  <si>
    <t>£70 per Buvidal patient (scope of SLA must be met for each patient)</t>
  </si>
  <si>
    <t>Scope of SLA must be met for each patient</t>
  </si>
  <si>
    <t>M &amp; D Green Pharmacy</t>
  </si>
  <si>
    <t>Replacement/New Drug Total Costs (Ex Vat)/ Other</t>
  </si>
  <si>
    <t>Campbeltown Pharmacy</t>
  </si>
  <si>
    <t>2 Mafeking Place, 10 Longrow</t>
  </si>
  <si>
    <t>PA28 6DD</t>
  </si>
  <si>
    <t>argyll &amp; Bute Health and Social Care Partnership</t>
  </si>
  <si>
    <t>May</t>
  </si>
  <si>
    <t>Community Pharmacy Services</t>
  </si>
  <si>
    <t>Joe Bloggs</t>
  </si>
  <si>
    <r>
      <t xml:space="preserve">Flu Vaccination Set Up Fee </t>
    </r>
    <r>
      <rPr>
        <sz val="11"/>
        <color theme="1"/>
        <rFont val="Arial"/>
        <family val="2"/>
      </rPr>
      <t>(£265)</t>
    </r>
  </si>
  <si>
    <r>
      <t xml:space="preserve">No. of flu vaccinations </t>
    </r>
    <r>
      <rPr>
        <sz val="11"/>
        <color theme="1"/>
        <rFont val="Arial"/>
        <family val="2"/>
      </rPr>
      <t>(£10 per vaccination)</t>
    </r>
  </si>
  <si>
    <r>
      <t xml:space="preserve">COVID Vaccination Set Up Fee </t>
    </r>
    <r>
      <rPr>
        <sz val="11"/>
        <color theme="1"/>
        <rFont val="Arial"/>
        <family val="2"/>
      </rPr>
      <t>(£265)</t>
    </r>
  </si>
  <si>
    <r>
      <t xml:space="preserve">No. of COVID vaccinations </t>
    </r>
    <r>
      <rPr>
        <sz val="11"/>
        <color theme="1"/>
        <rFont val="Arial"/>
        <family val="2"/>
      </rPr>
      <t>(£13.30 per vaccination)</t>
    </r>
  </si>
  <si>
    <r>
      <t xml:space="preserve">No. of co-admistration vaccinations </t>
    </r>
    <r>
      <rPr>
        <sz val="11"/>
        <color theme="1"/>
        <rFont val="Arial"/>
        <family val="2"/>
      </rPr>
      <t>(£20 co-administration)</t>
    </r>
  </si>
  <si>
    <t>COVID Vaccine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</si>
</sst>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164" formatCode="&quot;£&quot;#,##0.00"/>
    <numFmt numFmtId="165" formatCode="0000"/>
    <numFmt numFmtId="166" formatCode="dd/mm/yy;@"/>
    <numFmt numFmtId="167" formatCode="&quot;£&quot;#,##0"/>
  </numFmts>
  <fonts count="3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indexed="63"/>
      <name val="Arial"/>
      <family val="2"/>
    </font>
    <font>
      <b/>
      <sz val="9"/>
      <color indexed="9"/>
      <name val="Arial"/>
      <family val="2"/>
    </font>
    <font>
      <u/>
      <sz val="16"/>
      <color indexed="63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20"/>
      <color rgb="FFFF0000"/>
      <name val="Arial"/>
      <family val="2"/>
    </font>
    <font>
      <b/>
      <sz val="12"/>
      <color rgb="FFFF0000"/>
      <name val="Tahoma"/>
      <family val="2"/>
    </font>
    <font>
      <sz val="11"/>
      <color theme="1"/>
      <name val="Tahom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rgb="FF1F497D"/>
      <name val="Calibri"/>
      <family val="2"/>
      <scheme val="minor"/>
    </font>
    <font>
      <b/>
      <u/>
      <sz val="11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2" fillId="0" borderId="0"/>
    <xf numFmtId="0" fontId="19" fillId="0" borderId="0"/>
    <xf numFmtId="0" fontId="23" fillId="0" borderId="0"/>
    <xf numFmtId="0" fontId="19" fillId="0" borderId="0"/>
  </cellStyleXfs>
  <cellXfs count="183">
    <xf numFmtId="0" fontId="0" fillId="0" borderId="0" xfId="0"/>
    <xf numFmtId="0" fontId="9" fillId="0" borderId="0" xfId="0" applyFont="1" applyProtection="1">
      <protection locked="0"/>
    </xf>
    <xf numFmtId="0" fontId="11" fillId="0" borderId="0" xfId="0" applyFont="1"/>
    <xf numFmtId="0" fontId="0" fillId="0" borderId="0" xfId="0" applyProtection="1">
      <protection locked="0"/>
    </xf>
    <xf numFmtId="0" fontId="12" fillId="0" borderId="0" xfId="0" applyFont="1"/>
    <xf numFmtId="0" fontId="8" fillId="0" borderId="0" xfId="1" applyAlignment="1" applyProtection="1"/>
    <xf numFmtId="0" fontId="12" fillId="0" borderId="6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6" xfId="0" applyFont="1" applyBorder="1"/>
    <xf numFmtId="0" fontId="12" fillId="0" borderId="7" xfId="0" applyFont="1" applyBorder="1"/>
    <xf numFmtId="0" fontId="0" fillId="0" borderId="10" xfId="0" applyBorder="1"/>
    <xf numFmtId="0" fontId="8" fillId="5" borderId="11" xfId="1" applyFill="1" applyBorder="1" applyAlignment="1" applyProtection="1">
      <protection locked="0"/>
    </xf>
    <xf numFmtId="0" fontId="0" fillId="0" borderId="0" xfId="0" applyAlignment="1">
      <alignment horizontal="left"/>
    </xf>
    <xf numFmtId="0" fontId="13" fillId="6" borderId="13" xfId="0" applyFont="1" applyFill="1" applyBorder="1" applyProtection="1">
      <protection locked="0"/>
    </xf>
    <xf numFmtId="0" fontId="9" fillId="6" borderId="2" xfId="0" applyFont="1" applyFill="1" applyBorder="1"/>
    <xf numFmtId="0" fontId="4" fillId="0" borderId="0" xfId="3"/>
    <xf numFmtId="0" fontId="4" fillId="0" borderId="0" xfId="3" applyAlignment="1">
      <alignment horizontal="center"/>
    </xf>
    <xf numFmtId="0" fontId="5" fillId="2" borderId="0" xfId="3" applyFont="1" applyFill="1" applyAlignment="1">
      <alignment horizontal="left"/>
    </xf>
    <xf numFmtId="49" fontId="6" fillId="3" borderId="14" xfId="3" applyNumberFormat="1" applyFont="1" applyFill="1" applyBorder="1" applyAlignment="1">
      <alignment horizontal="left"/>
    </xf>
    <xf numFmtId="49" fontId="6" fillId="3" borderId="14" xfId="3" applyNumberFormat="1" applyFont="1" applyFill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5" fillId="0" borderId="15" xfId="3" applyFont="1" applyBorder="1" applyAlignment="1">
      <alignment horizontal="center"/>
    </xf>
    <xf numFmtId="49" fontId="5" fillId="0" borderId="15" xfId="3" applyNumberFormat="1" applyFont="1" applyBorder="1" applyAlignment="1">
      <alignment horizontal="left"/>
    </xf>
    <xf numFmtId="0" fontId="15" fillId="2" borderId="0" xfId="3" applyFont="1" applyFill="1" applyAlignment="1">
      <alignment horizontal="left"/>
    </xf>
    <xf numFmtId="165" fontId="18" fillId="0" borderId="1" xfId="5" applyNumberFormat="1" applyFont="1" applyBorder="1" applyAlignment="1">
      <alignment horizontal="right" wrapText="1"/>
    </xf>
    <xf numFmtId="0" fontId="18" fillId="0" borderId="1" xfId="5" applyFont="1" applyBorder="1" applyAlignment="1">
      <alignment wrapText="1"/>
    </xf>
    <xf numFmtId="0" fontId="9" fillId="0" borderId="0" xfId="0" applyFont="1" applyAlignment="1">
      <alignment horizontal="left"/>
    </xf>
    <xf numFmtId="0" fontId="20" fillId="0" borderId="0" xfId="0" applyFont="1"/>
    <xf numFmtId="165" fontId="22" fillId="0" borderId="1" xfId="6" applyNumberFormat="1" applyFont="1" applyBorder="1" applyAlignment="1">
      <alignment horizontal="right" wrapText="1"/>
    </xf>
    <xf numFmtId="0" fontId="22" fillId="0" borderId="1" xfId="6" applyFont="1" applyBorder="1" applyAlignment="1">
      <alignment wrapText="1"/>
    </xf>
    <xf numFmtId="0" fontId="24" fillId="0" borderId="1" xfId="7" applyFont="1" applyBorder="1" applyAlignment="1">
      <alignment wrapText="1"/>
    </xf>
    <xf numFmtId="0" fontId="24" fillId="0" borderId="1" xfId="7" quotePrefix="1" applyFont="1" applyBorder="1" applyAlignment="1">
      <alignment wrapText="1"/>
    </xf>
    <xf numFmtId="0" fontId="24" fillId="0" borderId="27" xfId="7" applyFont="1" applyBorder="1" applyAlignment="1">
      <alignment wrapText="1"/>
    </xf>
    <xf numFmtId="0" fontId="24" fillId="0" borderId="0" xfId="7" applyFont="1" applyAlignment="1">
      <alignment wrapText="1"/>
    </xf>
    <xf numFmtId="0" fontId="4" fillId="0" borderId="1" xfId="3" applyBorder="1"/>
    <xf numFmtId="0" fontId="24" fillId="0" borderId="28" xfId="7" applyFont="1" applyBorder="1" applyAlignment="1">
      <alignment wrapText="1"/>
    </xf>
    <xf numFmtId="0" fontId="26" fillId="0" borderId="0" xfId="3" applyFont="1"/>
    <xf numFmtId="0" fontId="24" fillId="0" borderId="29" xfId="7" applyFont="1" applyBorder="1" applyAlignment="1">
      <alignment wrapText="1"/>
    </xf>
    <xf numFmtId="0" fontId="4" fillId="0" borderId="1" xfId="3" applyBorder="1" applyAlignment="1">
      <alignment vertical="center"/>
    </xf>
    <xf numFmtId="0" fontId="10" fillId="0" borderId="1" xfId="3" applyFont="1" applyBorder="1"/>
    <xf numFmtId="0" fontId="10" fillId="0" borderId="0" xfId="3" applyFont="1"/>
    <xf numFmtId="0" fontId="13" fillId="7" borderId="2" xfId="0" applyFont="1" applyFill="1" applyBorder="1" applyAlignment="1" applyProtection="1">
      <alignment horizontal="center"/>
      <protection locked="0"/>
    </xf>
    <xf numFmtId="0" fontId="13" fillId="6" borderId="5" xfId="0" applyFont="1" applyFill="1" applyBorder="1"/>
    <xf numFmtId="0" fontId="13" fillId="0" borderId="7" xfId="0" applyFont="1" applyBorder="1"/>
    <xf numFmtId="0" fontId="13" fillId="0" borderId="0" xfId="0" applyFont="1"/>
    <xf numFmtId="164" fontId="13" fillId="4" borderId="2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left" vertical="top"/>
    </xf>
    <xf numFmtId="0" fontId="9" fillId="0" borderId="24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7" borderId="2" xfId="0" applyFont="1" applyFill="1" applyBorder="1" applyAlignment="1" applyProtection="1">
      <alignment horizontal="center"/>
      <protection locked="0"/>
    </xf>
    <xf numFmtId="49" fontId="9" fillId="7" borderId="2" xfId="0" applyNumberFormat="1" applyFont="1" applyFill="1" applyBorder="1" applyAlignment="1" applyProtection="1">
      <alignment horizontal="center"/>
      <protection locked="0"/>
    </xf>
    <xf numFmtId="1" fontId="9" fillId="7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/>
    </xf>
    <xf numFmtId="14" fontId="13" fillId="4" borderId="2" xfId="0" applyNumberFormat="1" applyFont="1" applyFill="1" applyBorder="1" applyAlignment="1">
      <alignment horizontal="center"/>
    </xf>
    <xf numFmtId="14" fontId="9" fillId="7" borderId="2" xfId="0" applyNumberFormat="1" applyFont="1" applyFill="1" applyBorder="1" applyAlignment="1" applyProtection="1">
      <alignment horizontal="center"/>
      <protection locked="0"/>
    </xf>
    <xf numFmtId="0" fontId="2" fillId="0" borderId="1" xfId="3" applyFont="1" applyBorder="1"/>
    <xf numFmtId="0" fontId="2" fillId="0" borderId="0" xfId="3" applyFont="1"/>
    <xf numFmtId="49" fontId="25" fillId="0" borderId="0" xfId="2" applyNumberFormat="1" applyFont="1" applyAlignment="1">
      <alignment horizontal="left"/>
    </xf>
    <xf numFmtId="0" fontId="28" fillId="9" borderId="0" xfId="0" applyFont="1" applyFill="1" applyAlignment="1">
      <alignment horizontal="center" wrapText="1"/>
    </xf>
    <xf numFmtId="0" fontId="29" fillId="9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 applyProtection="1">
      <alignment horizontal="center"/>
      <protection locked="0"/>
    </xf>
    <xf numFmtId="164" fontId="13" fillId="0" borderId="0" xfId="0" applyNumberFormat="1" applyFont="1" applyAlignment="1">
      <alignment horizontal="center"/>
    </xf>
    <xf numFmtId="3" fontId="13" fillId="4" borderId="2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vertical="center"/>
    </xf>
    <xf numFmtId="0" fontId="0" fillId="0" borderId="3" xfId="0" applyBorder="1" applyProtection="1">
      <protection locked="0"/>
    </xf>
    <xf numFmtId="0" fontId="13" fillId="6" borderId="16" xfId="0" applyFont="1" applyFill="1" applyBorder="1"/>
    <xf numFmtId="0" fontId="13" fillId="0" borderId="7" xfId="0" applyFont="1" applyBorder="1" applyAlignment="1">
      <alignment horizontal="left"/>
    </xf>
    <xf numFmtId="0" fontId="13" fillId="6" borderId="2" xfId="0" applyFont="1" applyFill="1" applyBorder="1"/>
    <xf numFmtId="0" fontId="13" fillId="6" borderId="12" xfId="0" applyFont="1" applyFill="1" applyBorder="1"/>
    <xf numFmtId="3" fontId="13" fillId="4" borderId="2" xfId="0" applyNumberFormat="1" applyFont="1" applyFill="1" applyBorder="1" applyAlignment="1">
      <alignment horizontal="center"/>
    </xf>
    <xf numFmtId="167" fontId="13" fillId="4" borderId="2" xfId="0" applyNumberFormat="1" applyFont="1" applyFill="1" applyBorder="1" applyAlignment="1">
      <alignment horizontal="center"/>
    </xf>
    <xf numFmtId="6" fontId="0" fillId="0" borderId="0" xfId="0" applyNumberFormat="1" applyAlignment="1" applyProtection="1">
      <alignment horizontal="left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12" fillId="0" borderId="0" xfId="0" applyFont="1" applyAlignment="1">
      <alignment vertical="center"/>
    </xf>
    <xf numFmtId="0" fontId="12" fillId="0" borderId="11" xfId="0" applyFont="1" applyBorder="1"/>
    <xf numFmtId="0" fontId="12" fillId="0" borderId="32" xfId="0" applyFont="1" applyBorder="1"/>
    <xf numFmtId="0" fontId="12" fillId="0" borderId="10" xfId="0" applyFont="1" applyBorder="1"/>
    <xf numFmtId="0" fontId="12" fillId="0" borderId="23" xfId="0" applyFont="1" applyBorder="1"/>
    <xf numFmtId="0" fontId="12" fillId="0" borderId="33" xfId="0" applyFont="1" applyBorder="1"/>
    <xf numFmtId="0" fontId="13" fillId="0" borderId="22" xfId="0" applyFont="1" applyBorder="1"/>
    <xf numFmtId="167" fontId="33" fillId="4" borderId="2" xfId="0" applyNumberFormat="1" applyFont="1" applyFill="1" applyBorder="1" applyAlignment="1">
      <alignment horizontal="center"/>
    </xf>
    <xf numFmtId="0" fontId="12" fillId="6" borderId="2" xfId="0" applyFont="1" applyFill="1" applyBorder="1"/>
    <xf numFmtId="0" fontId="12" fillId="6" borderId="5" xfId="0" applyFont="1" applyFill="1" applyBorder="1"/>
    <xf numFmtId="0" fontId="13" fillId="0" borderId="20" xfId="0" applyFont="1" applyBorder="1"/>
    <xf numFmtId="0" fontId="12" fillId="0" borderId="21" xfId="0" applyFont="1" applyBorder="1"/>
    <xf numFmtId="0" fontId="12" fillId="0" borderId="10" xfId="0" applyFont="1" applyBorder="1" applyAlignment="1">
      <alignment vertical="center"/>
    </xf>
    <xf numFmtId="0" fontId="9" fillId="8" borderId="0" xfId="0" applyFont="1" applyFill="1" applyProtection="1">
      <protection locked="0"/>
    </xf>
    <xf numFmtId="0" fontId="13" fillId="6" borderId="26" xfId="0" applyFont="1" applyFill="1" applyBorder="1"/>
    <xf numFmtId="164" fontId="13" fillId="4" borderId="4" xfId="0" applyNumberFormat="1" applyFont="1" applyFill="1" applyBorder="1" applyAlignment="1" applyProtection="1">
      <alignment horizontal="center"/>
      <protection locked="0"/>
    </xf>
    <xf numFmtId="164" fontId="13" fillId="4" borderId="4" xfId="0" applyNumberFormat="1" applyFont="1" applyFill="1" applyBorder="1" applyAlignment="1">
      <alignment horizontal="center"/>
    </xf>
    <xf numFmtId="0" fontId="0" fillId="0" borderId="3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2" xfId="0" applyBorder="1" applyProtection="1">
      <protection locked="0"/>
    </xf>
    <xf numFmtId="0" fontId="13" fillId="0" borderId="21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49" fontId="12" fillId="4" borderId="4" xfId="0" applyNumberFormat="1" applyFont="1" applyFill="1" applyBorder="1" applyAlignment="1" applyProtection="1">
      <alignment horizontal="center"/>
      <protection locked="0"/>
    </xf>
    <xf numFmtId="49" fontId="12" fillId="4" borderId="2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Border="1"/>
    <xf numFmtId="0" fontId="13" fillId="0" borderId="33" xfId="0" applyFont="1" applyBorder="1"/>
    <xf numFmtId="0" fontId="14" fillId="10" borderId="35" xfId="0" applyFont="1" applyFill="1" applyBorder="1"/>
    <xf numFmtId="164" fontId="13" fillId="0" borderId="11" xfId="0" applyNumberFormat="1" applyFont="1" applyBorder="1" applyAlignment="1">
      <alignment horizontal="center"/>
    </xf>
    <xf numFmtId="0" fontId="8" fillId="6" borderId="2" xfId="1" applyFill="1" applyBorder="1" applyAlignment="1" applyProtection="1">
      <protection locked="0"/>
    </xf>
    <xf numFmtId="14" fontId="12" fillId="4" borderId="31" xfId="0" applyNumberFormat="1" applyFont="1" applyFill="1" applyBorder="1" applyAlignment="1" applyProtection="1">
      <alignment horizontal="center"/>
      <protection locked="0"/>
    </xf>
    <xf numFmtId="167" fontId="13" fillId="4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1" fontId="13" fillId="4" borderId="31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21" fillId="0" borderId="0" xfId="0" applyFont="1" applyAlignment="1">
      <alignment horizontal="center" wrapText="1"/>
    </xf>
    <xf numFmtId="3" fontId="13" fillId="7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34" fillId="0" borderId="0" xfId="0" applyFont="1" applyAlignment="1">
      <alignment horizontal="center" vertical="center"/>
    </xf>
    <xf numFmtId="0" fontId="3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9" fillId="7" borderId="0" xfId="0" applyFont="1" applyFill="1"/>
    <xf numFmtId="0" fontId="9" fillId="0" borderId="0" xfId="0" applyFont="1"/>
    <xf numFmtId="0" fontId="12" fillId="4" borderId="2" xfId="0" applyFont="1" applyFill="1" applyBorder="1" applyAlignment="1">
      <alignment horizontal="center"/>
    </xf>
    <xf numFmtId="0" fontId="35" fillId="6" borderId="2" xfId="0" applyFont="1" applyFill="1" applyBorder="1"/>
    <xf numFmtId="164" fontId="35" fillId="0" borderId="2" xfId="0" applyNumberFormat="1" applyFont="1" applyBorder="1" applyAlignment="1">
      <alignment horizontal="center"/>
    </xf>
    <xf numFmtId="0" fontId="0" fillId="0" borderId="10" xfId="0" applyBorder="1" applyProtection="1">
      <protection locked="0"/>
    </xf>
    <xf numFmtId="0" fontId="13" fillId="6" borderId="5" xfId="0" applyFont="1" applyFill="1" applyBorder="1" applyProtection="1">
      <protection locked="0"/>
    </xf>
    <xf numFmtId="14" fontId="13" fillId="4" borderId="2" xfId="0" applyNumberFormat="1" applyFont="1" applyFill="1" applyBorder="1" applyAlignment="1" applyProtection="1">
      <alignment horizontal="center"/>
      <protection locked="0"/>
    </xf>
    <xf numFmtId="0" fontId="13" fillId="0" borderId="7" xfId="0" applyFont="1" applyBorder="1" applyProtection="1">
      <protection locked="0"/>
    </xf>
    <xf numFmtId="0" fontId="13" fillId="0" borderId="0" xfId="0" applyFont="1" applyProtection="1"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7" xfId="0" applyFont="1" applyBorder="1" applyProtection="1"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0" fontId="13" fillId="6" borderId="13" xfId="0" applyFont="1" applyFill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8" fillId="5" borderId="11" xfId="1" applyFill="1" applyBorder="1" applyAlignment="1" applyProtection="1"/>
    <xf numFmtId="0" fontId="13" fillId="0" borderId="0" xfId="0" applyFont="1" applyAlignment="1" applyProtection="1">
      <alignment horizontal="left"/>
      <protection locked="0"/>
    </xf>
    <xf numFmtId="0" fontId="13" fillId="6" borderId="2" xfId="0" applyFont="1" applyFill="1" applyBorder="1" applyAlignment="1" applyProtection="1">
      <alignment horizontal="left"/>
      <protection locked="0"/>
    </xf>
    <xf numFmtId="0" fontId="13" fillId="6" borderId="13" xfId="0" applyFont="1" applyFill="1" applyBorder="1" applyAlignment="1">
      <alignment horizontal="left"/>
    </xf>
    <xf numFmtId="0" fontId="0" fillId="0" borderId="3" xfId="0" applyBorder="1"/>
    <xf numFmtId="0" fontId="13" fillId="6" borderId="13" xfId="0" applyFont="1" applyFill="1" applyBorder="1"/>
    <xf numFmtId="6" fontId="0" fillId="0" borderId="0" xfId="0" applyNumberFormat="1" applyAlignment="1">
      <alignment horizontal="left"/>
    </xf>
    <xf numFmtId="164" fontId="13" fillId="7" borderId="2" xfId="0" applyNumberFormat="1" applyFont="1" applyFill="1" applyBorder="1" applyAlignment="1" applyProtection="1">
      <alignment horizontal="center"/>
      <protection locked="0"/>
    </xf>
    <xf numFmtId="1" fontId="13" fillId="7" borderId="2" xfId="0" applyNumberFormat="1" applyFont="1" applyFill="1" applyBorder="1" applyAlignment="1" applyProtection="1">
      <alignment horizontal="center"/>
      <protection locked="0"/>
    </xf>
    <xf numFmtId="166" fontId="13" fillId="7" borderId="17" xfId="0" applyNumberFormat="1" applyFont="1" applyFill="1" applyBorder="1" applyAlignment="1" applyProtection="1">
      <alignment horizontal="center"/>
      <protection locked="0"/>
    </xf>
    <xf numFmtId="164" fontId="13" fillId="11" borderId="2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167" fontId="13" fillId="11" borderId="2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3" fontId="13" fillId="11" borderId="2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>
      <alignment vertical="center"/>
    </xf>
    <xf numFmtId="3" fontId="12" fillId="4" borderId="17" xfId="0" applyNumberFormat="1" applyFont="1" applyFill="1" applyBorder="1" applyAlignment="1" applyProtection="1">
      <alignment horizontal="center"/>
      <protection locked="0"/>
    </xf>
    <xf numFmtId="0" fontId="18" fillId="0" borderId="1" xfId="6" applyFont="1" applyBorder="1" applyAlignment="1">
      <alignment wrapText="1"/>
    </xf>
    <xf numFmtId="164" fontId="12" fillId="4" borderId="17" xfId="0" applyNumberFormat="1" applyFont="1" applyFill="1" applyBorder="1" applyAlignment="1" applyProtection="1">
      <alignment horizontal="center" wrapText="1"/>
      <protection locked="0"/>
    </xf>
    <xf numFmtId="0" fontId="16" fillId="6" borderId="1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3" fillId="8" borderId="25" xfId="0" applyFont="1" applyFill="1" applyBorder="1" applyAlignment="1">
      <alignment horizontal="center"/>
    </xf>
    <xf numFmtId="0" fontId="13" fillId="8" borderId="23" xfId="0" applyFont="1" applyFill="1" applyBorder="1" applyAlignment="1">
      <alignment horizontal="center"/>
    </xf>
    <xf numFmtId="0" fontId="13" fillId="8" borderId="30" xfId="0" applyFont="1" applyFill="1" applyBorder="1" applyAlignment="1">
      <alignment horizontal="center"/>
    </xf>
    <xf numFmtId="0" fontId="13" fillId="8" borderId="25" xfId="0" applyFont="1" applyFill="1" applyBorder="1" applyAlignment="1" applyProtection="1">
      <alignment horizontal="center"/>
      <protection locked="0"/>
    </xf>
    <xf numFmtId="0" fontId="13" fillId="8" borderId="23" xfId="0" applyFont="1" applyFill="1" applyBorder="1" applyAlignment="1" applyProtection="1">
      <alignment horizontal="center"/>
      <protection locked="0"/>
    </xf>
    <xf numFmtId="0" fontId="13" fillId="8" borderId="30" xfId="0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left" wrapText="1"/>
      <protection locked="0"/>
    </xf>
    <xf numFmtId="0" fontId="13" fillId="0" borderId="8" xfId="0" applyFont="1" applyBorder="1" applyAlignment="1" applyProtection="1">
      <alignment horizontal="left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3" fillId="7" borderId="0" xfId="0" applyFont="1" applyFill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13" fillId="0" borderId="9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49" fontId="7" fillId="2" borderId="0" xfId="3" applyNumberFormat="1" applyFont="1" applyFill="1" applyAlignment="1">
      <alignment horizontal="left" vertical="center"/>
    </xf>
  </cellXfs>
  <cellStyles count="8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_PharmacyLookup" xfId="5" xr:uid="{00000000-0005-0000-0000-000005000000}"/>
    <cellStyle name="Normal_PharmacyLookup_2" xfId="6" xr:uid="{00000000-0005-0000-0000-000006000000}"/>
    <cellStyle name="Normal_Sheet1" xfId="7" xr:uid="{B83F1A86-DB8B-4DAA-B3D7-74D092E9BA8E}"/>
  </cellStyles>
  <dxfs count="0"/>
  <tableStyles count="0" defaultTableStyle="TableStyleMedium9" defaultPivotStyle="PivotStyleLight16"/>
  <colors>
    <mruColors>
      <color rgb="FF99FF66"/>
      <color rgb="FFB8D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2651760</xdr:colOff>
      <xdr:row>0</xdr:row>
      <xdr:rowOff>68580</xdr:rowOff>
    </xdr:from>
    <xdr:to>
      <xdr:col>2</xdr:col>
      <xdr:colOff>175260</xdr:colOff>
      <xdr:row>4</xdr:row>
      <xdr:rowOff>53340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B9DDC542-0FED-8967-64C9-A3D11D9A8CF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7440" y="68580"/>
          <a:ext cx="1242060" cy="746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38A364BE-C8B0-48B9-A331-76F8CED513A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2</xdr:row>
      <xdr:rowOff>66675</xdr:rowOff>
    </xdr:from>
    <xdr:to>
      <xdr:col>2</xdr:col>
      <xdr:colOff>1059815</xdr:colOff>
      <xdr:row>2</xdr:row>
      <xdr:rowOff>868045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53519555-AE77-4E93-9E92-5C0E328E731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66675"/>
          <a:ext cx="1316990" cy="80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76200</xdr:rowOff>
    </xdr:from>
    <xdr:to>
      <xdr:col>2</xdr:col>
      <xdr:colOff>1783715</xdr:colOff>
      <xdr:row>0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8A92A890-AA3C-4D78-8C15-0ADEAD55494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1780540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04AAFC73-F20B-475F-A76B-B587D0CA9B1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C868C37A-D35F-4B0E-9DDA-3E1F4399761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E0276209-A711-431C-A2ED-8727C34906E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1702A9EB-34EB-4B13-823B-DB3DB0E7334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C1E7AEA0-6000-43AC-A246-3F12965998C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4E3EE806-2907-4E3A-BA88-D689994E15E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B338B33E-A3DA-46E0-94F8-EF317AB23EE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76200"/>
          <a:ext cx="1316990" cy="801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hsh.cpsoffice@nhs.sco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  <pageSetUpPr fitToPage="1"/>
  </sheetPr>
  <dimension ref="A1:XFC21"/>
  <sheetViews>
    <sheetView showGridLines="0" zoomScale="125" zoomScaleNormal="125" workbookViewId="0">
      <selection activeCell="D13" sqref="D13"/>
    </sheetView>
  </sheetViews>
  <sheetFormatPr defaultColWidth="0" defaultRowHeight="15" zeroHeight="1" x14ac:dyDescent="0.25"/>
  <cols>
    <col min="1" max="1" width="47.42578125" customWidth="1"/>
    <col min="2" max="2" width="55.7109375" customWidth="1"/>
    <col min="3" max="3" width="9.7109375" customWidth="1"/>
    <col min="4" max="4" width="52.28515625" customWidth="1"/>
    <col min="5" max="5" width="18.7109375" customWidth="1"/>
    <col min="6" max="16383" width="18.7109375" hidden="1"/>
    <col min="16384" max="16384" width="16.85546875" hidden="1"/>
  </cols>
  <sheetData>
    <row r="1" spans="1:4" x14ac:dyDescent="0.25">
      <c r="A1" s="118" t="s">
        <v>6</v>
      </c>
    </row>
    <row r="2" spans="1:4" x14ac:dyDescent="0.25">
      <c r="A2" s="5" t="s">
        <v>283</v>
      </c>
      <c r="B2" s="5"/>
    </row>
    <row r="3" spans="1:4" x14ac:dyDescent="0.25">
      <c r="A3" s="118"/>
      <c r="B3" s="5"/>
    </row>
    <row r="4" spans="1:4" x14ac:dyDescent="0.25">
      <c r="B4" s="5"/>
    </row>
    <row r="5" spans="1:4" ht="15.75" thickBot="1" x14ac:dyDescent="0.3">
      <c r="A5" s="118"/>
      <c r="B5" s="5"/>
    </row>
    <row r="6" spans="1:4" ht="46.5" customHeight="1" thickBot="1" x14ac:dyDescent="0.3">
      <c r="A6" s="155" t="s">
        <v>473</v>
      </c>
      <c r="B6" s="156"/>
    </row>
    <row r="7" spans="1:4" x14ac:dyDescent="0.25">
      <c r="A7" s="2"/>
    </row>
    <row r="8" spans="1:4" x14ac:dyDescent="0.25">
      <c r="A8" s="119" t="s">
        <v>298</v>
      </c>
      <c r="D8" s="120" t="s">
        <v>306</v>
      </c>
    </row>
    <row r="9" spans="1:4" x14ac:dyDescent="0.25">
      <c r="A9" s="14" t="s">
        <v>284</v>
      </c>
      <c r="B9" s="54" t="s">
        <v>485</v>
      </c>
      <c r="D9" s="14" t="s">
        <v>441</v>
      </c>
    </row>
    <row r="10" spans="1:4" s="27" customFormat="1" ht="15.75" customHeight="1" x14ac:dyDescent="0.35">
      <c r="A10" s="14" t="s">
        <v>3</v>
      </c>
      <c r="B10" s="54">
        <v>45817</v>
      </c>
      <c r="D10" s="105" t="s">
        <v>316</v>
      </c>
    </row>
    <row r="11" spans="1:4" x14ac:dyDescent="0.25">
      <c r="A11" s="14" t="s">
        <v>4</v>
      </c>
      <c r="B11" s="49" t="s">
        <v>487</v>
      </c>
      <c r="D11" s="105" t="s">
        <v>436</v>
      </c>
    </row>
    <row r="12" spans="1:4" x14ac:dyDescent="0.25">
      <c r="A12" s="14" t="s">
        <v>5</v>
      </c>
      <c r="B12" s="50" t="s">
        <v>486</v>
      </c>
      <c r="D12" s="105" t="s">
        <v>437</v>
      </c>
    </row>
    <row r="13" spans="1:4" x14ac:dyDescent="0.25">
      <c r="A13" s="14" t="s">
        <v>1</v>
      </c>
      <c r="B13" s="51"/>
      <c r="D13" s="105" t="s">
        <v>2</v>
      </c>
    </row>
    <row r="14" spans="1:4" x14ac:dyDescent="0.25">
      <c r="A14" s="14" t="s">
        <v>0</v>
      </c>
      <c r="B14" s="121" t="str">
        <f>IF(ISNA(INDEX(PharmacyLookup!E:E,MATCH(Contractor_Code,PharmacyLookup!D:D,0))),"Auto Populates",INDEX(PharmacyLookup!E:E,MATCH(Contractor_Code,PharmacyLookup!D:D,0)))</f>
        <v>Auto Populates</v>
      </c>
      <c r="D14" s="105" t="s">
        <v>438</v>
      </c>
    </row>
    <row r="15" spans="1:4" x14ac:dyDescent="0.25">
      <c r="A15" s="14" t="s">
        <v>278</v>
      </c>
      <c r="B15" s="121" t="str">
        <f>IF(ISNA(INDEX(PharmacyLookup!F:F,MATCH(Contractor_Code,PharmacyLookup!D:D,0))),"Auto Populates",INDEX(PharmacyLookup!F:F,MATCH(Contractor_Code,PharmacyLookup!D:D,0)))</f>
        <v>Auto Populates</v>
      </c>
      <c r="D15" s="105" t="s">
        <v>435</v>
      </c>
    </row>
    <row r="16" spans="1:4" x14ac:dyDescent="0.25">
      <c r="A16" s="14" t="s">
        <v>279</v>
      </c>
      <c r="B16" s="121" t="str">
        <f>IF(ISNA(INDEX(PharmacyLookup!G:G,MATCH(Contractor_Code,PharmacyLookup!D:D,0))),"Auto Populates",IF(INDEX(PharmacyLookup!G:G,MATCH(Contractor_Code,PharmacyLookup!D:D,0))=0,"",INDEX(PharmacyLookup!G:G,MATCH(Contractor_Code,PharmacyLookup!D:D,0))))</f>
        <v>Auto Populates</v>
      </c>
      <c r="D16" s="105" t="s">
        <v>439</v>
      </c>
    </row>
    <row r="17" spans="1:4" x14ac:dyDescent="0.25">
      <c r="A17" s="14" t="s">
        <v>280</v>
      </c>
      <c r="B17" s="121" t="str">
        <f>IF(ISNA(INDEX(PharmacyLookup!H:H,MATCH(Contractor_Code,PharmacyLookup!D:D,0))),"Auto Populates",INDEX(PharmacyLookup!H:H,MATCH(Contractor_Code,PharmacyLookup!D:D,0)))</f>
        <v>Auto Populates</v>
      </c>
      <c r="D17" s="105" t="s">
        <v>307</v>
      </c>
    </row>
    <row r="18" spans="1:4" x14ac:dyDescent="0.25">
      <c r="A18" s="14" t="s">
        <v>281</v>
      </c>
      <c r="B18" s="121" t="str">
        <f>IF(ISNA(INDEX(PharmacyLookup!I:I,MATCH(Contractor_Code,PharmacyLookup!D:D,0))),"Auto Populates",IF(INDEX(PharmacyLookup!I:I,MATCH(Contractor_Code,PharmacyLookup!D:D,0))=0,"",INDEX(PharmacyLookup!I:I,MATCH(Contractor_Code,PharmacyLookup!D:D,0))))</f>
        <v>Auto Populates</v>
      </c>
      <c r="D18" s="105" t="s">
        <v>440</v>
      </c>
    </row>
    <row r="19" spans="1:4" x14ac:dyDescent="0.25"/>
    <row r="20" spans="1:4" ht="18.75" x14ac:dyDescent="0.3">
      <c r="A20" s="122" t="s">
        <v>464</v>
      </c>
      <c r="B20" s="123">
        <f>'Transfer sheet-Office Use Only'!AG2</f>
        <v>0</v>
      </c>
    </row>
    <row r="21" spans="1:4" x14ac:dyDescent="0.25"/>
  </sheetData>
  <sheetProtection sheet="1" objects="1" scenarios="1" selectLockedCells="1"/>
  <mergeCells count="1">
    <mergeCell ref="A6:B6"/>
  </mergeCells>
  <hyperlinks>
    <hyperlink ref="A2" r:id="rId1" xr:uid="{00000000-0004-0000-0300-000000000000}"/>
    <hyperlink ref="D10" location="'Needle Exchange'!A1" display="Needle Exchange" xr:uid="{B23C19F4-B8E1-45F1-9E89-3034AAC81319}"/>
    <hyperlink ref="D11" location="Vaccinations!A1" display="Vaccinations" xr:uid="{0F0DD44B-CA60-4A97-AD60-A44CD6314175}"/>
    <hyperlink ref="D12" location="'Collection &amp; Delivery'!A1" display="Board Approved Collection &amp; Delivery Service" xr:uid="{CAE96111-5F1D-41AA-951C-DB401BB22A10}"/>
    <hyperlink ref="D13" location="'Palliative Care'!A1" display="Palliative Care" xr:uid="{E9646C71-8661-4B96-82E4-FD8E4923D739}"/>
    <hyperlink ref="D14" location="MDS!A1" display="Medication Compliance Support" xr:uid="{2A3ED047-0AA9-4E9E-81C4-575A9CFF50A0}"/>
    <hyperlink ref="D16" location="'Care at Home'!A1" display="Care at Home" xr:uid="{A701F44C-B0F6-472F-9F81-B684A5502FD6}"/>
    <hyperlink ref="D17" location="Clozapine!A1" display="Clozapine" xr:uid="{E8CCAA44-2B1C-40A1-9AD6-97C97818294C}"/>
    <hyperlink ref="D18" location="'OST Service'!A1" display="Opioid Substitution Therapy" xr:uid="{9ECF0529-7BA3-47E3-9C1B-C5762B8ED332}"/>
    <hyperlink ref="D15" location="'Advice to Care Homes'!A1" display="Advice to Care Homes" xr:uid="{A1D127EB-A752-409A-83B1-B23FA83BBC4F}"/>
  </hyperlinks>
  <pageMargins left="0.70866141732283472" right="0.70866141732283472" top="0.74803149606299213" bottom="0.74803149606299213" header="0.31496062992125984" footer="0.31496062992125984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2110-0ABC-4B1A-9B8F-6B71BC4820E1}">
  <sheetPr>
    <tabColor rgb="FFFFFF00"/>
  </sheetPr>
  <dimension ref="A1:XFC3580"/>
  <sheetViews>
    <sheetView showGridLines="0" topLeftCell="A3" zoomScaleNormal="100" workbookViewId="0">
      <selection activeCell="A21" sqref="A21:XFD21"/>
    </sheetView>
  </sheetViews>
  <sheetFormatPr defaultColWidth="8.7109375" defaultRowHeight="15" customHeight="1" zeroHeight="1" x14ac:dyDescent="0.25"/>
  <cols>
    <col min="1" max="1" width="61.140625" customWidth="1"/>
    <col min="2" max="2" width="31.7109375" customWidth="1"/>
    <col min="3" max="3" width="28.7109375" customWidth="1"/>
    <col min="4" max="4" width="48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</row>
    <row r="2" spans="1:4" ht="15.75" hidden="1" thickBot="1" x14ac:dyDescent="0.3"/>
    <row r="3" spans="1:4" ht="76.5" customHeight="1" x14ac:dyDescent="0.25">
      <c r="A3" s="157" t="s">
        <v>471</v>
      </c>
      <c r="B3" s="158"/>
      <c r="C3" s="10"/>
      <c r="D3" s="117" t="s">
        <v>461</v>
      </c>
    </row>
    <row r="4" spans="1:4" ht="15.75" customHeight="1" x14ac:dyDescent="0.25">
      <c r="A4" s="42" t="s">
        <v>285</v>
      </c>
      <c r="B4" s="52" t="str">
        <f>'Cover Sheet'!B9</f>
        <v>May</v>
      </c>
      <c r="C4" s="8"/>
      <c r="D4" s="3"/>
    </row>
    <row r="5" spans="1:4" ht="15.75" customHeight="1" x14ac:dyDescent="0.25">
      <c r="A5" s="42" t="s">
        <v>0</v>
      </c>
      <c r="B5" s="52" t="str">
        <f>Pharmacy_Address1</f>
        <v>Auto Populates</v>
      </c>
      <c r="C5" s="8"/>
      <c r="D5" s="3"/>
    </row>
    <row r="6" spans="1:4" ht="15" customHeight="1" x14ac:dyDescent="0.25">
      <c r="A6" s="42" t="s">
        <v>1</v>
      </c>
      <c r="B6" s="52">
        <f>Contractor_Code</f>
        <v>0</v>
      </c>
      <c r="C6" s="8"/>
      <c r="D6" s="3"/>
    </row>
    <row r="7" spans="1:4" x14ac:dyDescent="0.25">
      <c r="A7" s="42" t="s">
        <v>293</v>
      </c>
      <c r="B7" s="53">
        <f>Date</f>
        <v>45817</v>
      </c>
      <c r="C7" s="8"/>
      <c r="D7" s="3"/>
    </row>
    <row r="8" spans="1:4" x14ac:dyDescent="0.25">
      <c r="A8" s="43"/>
      <c r="B8" s="44"/>
      <c r="C8" s="8"/>
      <c r="D8" s="3"/>
    </row>
    <row r="9" spans="1:4" ht="12.75" customHeight="1" x14ac:dyDescent="0.25">
      <c r="A9" s="159" t="s">
        <v>296</v>
      </c>
      <c r="B9" s="159"/>
      <c r="C9" s="8"/>
      <c r="D9" s="3"/>
    </row>
    <row r="10" spans="1:4" ht="18" customHeight="1" x14ac:dyDescent="0.25">
      <c r="A10" s="177" t="s">
        <v>475</v>
      </c>
      <c r="B10" s="178"/>
      <c r="C10" s="8"/>
      <c r="D10" s="3"/>
    </row>
    <row r="11" spans="1:4" x14ac:dyDescent="0.25">
      <c r="A11" s="141" t="s">
        <v>305</v>
      </c>
      <c r="B11" s="41">
        <v>0</v>
      </c>
      <c r="C11" s="8"/>
      <c r="D11" s="3"/>
    </row>
    <row r="12" spans="1:4" x14ac:dyDescent="0.25">
      <c r="A12" s="139" t="s">
        <v>294</v>
      </c>
      <c r="B12" s="45">
        <f>B11*70</f>
        <v>0</v>
      </c>
      <c r="C12" s="8"/>
      <c r="D12" s="3"/>
    </row>
    <row r="13" spans="1:4" ht="28.5" customHeight="1" x14ac:dyDescent="0.25">
      <c r="A13" s="9"/>
      <c r="B13" s="4"/>
      <c r="C13" s="8"/>
      <c r="D13" s="3"/>
    </row>
    <row r="14" spans="1:4" ht="18" customHeight="1" x14ac:dyDescent="0.25">
      <c r="A14" s="177" t="s">
        <v>476</v>
      </c>
      <c r="B14" s="178"/>
      <c r="C14" s="8"/>
      <c r="D14" s="3"/>
    </row>
    <row r="15" spans="1:4" x14ac:dyDescent="0.25">
      <c r="A15" s="141" t="s">
        <v>288</v>
      </c>
      <c r="B15" s="41">
        <v>0</v>
      </c>
      <c r="C15" s="8"/>
      <c r="D15" s="3"/>
    </row>
    <row r="16" spans="1:4" x14ac:dyDescent="0.25">
      <c r="A16" s="139" t="s">
        <v>290</v>
      </c>
      <c r="B16" s="45">
        <f>B15*70</f>
        <v>0</v>
      </c>
      <c r="C16" s="8"/>
      <c r="D16" s="3"/>
    </row>
    <row r="17" spans="1:5" ht="18.75" customHeight="1" x14ac:dyDescent="0.25">
      <c r="A17" s="9"/>
      <c r="B17" s="4"/>
      <c r="C17" s="8"/>
      <c r="D17" s="3"/>
    </row>
    <row r="18" spans="1:5" ht="18" customHeight="1" x14ac:dyDescent="0.25">
      <c r="A18" s="177" t="s">
        <v>477</v>
      </c>
      <c r="B18" s="178"/>
      <c r="C18" s="8"/>
      <c r="D18" s="3"/>
    </row>
    <row r="19" spans="1:5" x14ac:dyDescent="0.25">
      <c r="A19" s="141" t="s">
        <v>291</v>
      </c>
      <c r="B19" s="41">
        <v>0</v>
      </c>
      <c r="C19" s="8"/>
      <c r="D19" s="3"/>
    </row>
    <row r="20" spans="1:5" x14ac:dyDescent="0.25">
      <c r="A20" s="139" t="s">
        <v>289</v>
      </c>
      <c r="B20" s="45">
        <f>B19*70</f>
        <v>0</v>
      </c>
      <c r="C20" s="8"/>
      <c r="D20" s="3"/>
    </row>
    <row r="21" spans="1:5" ht="33" customHeight="1" x14ac:dyDescent="0.25">
      <c r="A21" s="43" t="s">
        <v>478</v>
      </c>
      <c r="B21" s="4"/>
      <c r="C21" s="8"/>
      <c r="D21" s="3"/>
    </row>
    <row r="22" spans="1:5" x14ac:dyDescent="0.25">
      <c r="A22" s="139" t="s">
        <v>292</v>
      </c>
      <c r="B22" s="45">
        <f>B12+B16+B20</f>
        <v>0</v>
      </c>
      <c r="C22" s="8"/>
      <c r="D22" s="3"/>
    </row>
    <row r="23" spans="1:5" ht="31.5" customHeight="1" thickBot="1" x14ac:dyDescent="0.3">
      <c r="A23" s="9"/>
      <c r="B23" s="4"/>
      <c r="C23" s="8"/>
      <c r="D23" s="3"/>
    </row>
    <row r="24" spans="1:5" ht="61.5" customHeight="1" thickBot="1" x14ac:dyDescent="0.3">
      <c r="A24" s="160" t="s">
        <v>470</v>
      </c>
      <c r="B24" s="161"/>
      <c r="C24" s="162"/>
      <c r="D24" s="114"/>
      <c r="E24" s="12"/>
    </row>
    <row r="25" spans="1:5" s="120" customFormat="1" ht="20.25" customHeight="1" thickBot="1" x14ac:dyDescent="0.3">
      <c r="A25" s="46" t="s">
        <v>7</v>
      </c>
      <c r="B25" s="47"/>
      <c r="C25" s="48"/>
      <c r="D25" s="115"/>
      <c r="E25" s="26"/>
    </row>
    <row r="26" spans="1:5" x14ac:dyDescent="0.25">
      <c r="A26" s="163" t="str">
        <f>'Cover Sheet'!B11</f>
        <v>Joe Bloggs</v>
      </c>
      <c r="B26" s="164"/>
      <c r="C26" s="165"/>
    </row>
    <row r="27" spans="1:5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</sheetData>
  <sheetProtection selectLockedCells="1"/>
  <mergeCells count="7">
    <mergeCell ref="A3:B3"/>
    <mergeCell ref="A24:C24"/>
    <mergeCell ref="A26:C26"/>
    <mergeCell ref="A14:B14"/>
    <mergeCell ref="A18:B18"/>
    <mergeCell ref="A9:B9"/>
    <mergeCell ref="A10:B10"/>
  </mergeCells>
  <hyperlinks>
    <hyperlink ref="A1" location="CoverSheet!A1" display="Back to Cover Sheet" xr:uid="{36B138DE-ED54-42BE-88DC-929F5BB07D55}"/>
  </hyperlink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62576-925B-4900-9485-45984336A081}">
  <sheetPr>
    <tabColor rgb="FFFFFF00"/>
  </sheetPr>
  <dimension ref="A1:XFC3606"/>
  <sheetViews>
    <sheetView showGridLines="0" topLeftCell="A19" zoomScaleNormal="100" workbookViewId="0">
      <selection activeCell="D33" sqref="D33"/>
    </sheetView>
  </sheetViews>
  <sheetFormatPr defaultColWidth="8.7109375" defaultRowHeight="15" customHeight="1" zeroHeight="1" x14ac:dyDescent="0.25"/>
  <cols>
    <col min="1" max="1" width="81.140625" style="3" customWidth="1"/>
    <col min="2" max="2" width="28.42578125" style="3" customWidth="1"/>
    <col min="3" max="3" width="19.140625" style="3" customWidth="1"/>
    <col min="4" max="4" width="49.28515625" style="3" customWidth="1"/>
    <col min="5" max="5" width="14" style="3" hidden="1" customWidth="1"/>
    <col min="6" max="16381" width="8.7109375" style="3" hidden="1" customWidth="1"/>
    <col min="16382" max="16382" width="8.42578125" style="3" hidden="1" customWidth="1"/>
    <col min="16383" max="16383" width="0.140625" style="3" hidden="1" customWidth="1"/>
    <col min="16384" max="16384" width="14.7109375" style="3" hidden="1" customWidth="1"/>
  </cols>
  <sheetData>
    <row r="1" spans="1:10" ht="15.75" hidden="1" thickBot="1" x14ac:dyDescent="0.3">
      <c r="A1" s="11" t="s">
        <v>8</v>
      </c>
    </row>
    <row r="2" spans="1:10" ht="15.75" hidden="1" thickBot="1" x14ac:dyDescent="0.3"/>
    <row r="3" spans="1:10" ht="76.5" customHeight="1" x14ac:dyDescent="0.25">
      <c r="A3" s="179" t="s">
        <v>408</v>
      </c>
      <c r="B3" s="180"/>
      <c r="C3" s="10"/>
      <c r="D3" s="117" t="s">
        <v>461</v>
      </c>
    </row>
    <row r="4" spans="1:10" x14ac:dyDescent="0.25">
      <c r="A4" s="42" t="s">
        <v>285</v>
      </c>
      <c r="B4" s="52" t="str">
        <f>'Cover Sheet'!B9</f>
        <v>May</v>
      </c>
      <c r="C4" s="8"/>
      <c r="E4" s="76"/>
      <c r="F4" s="76"/>
      <c r="G4" s="76"/>
      <c r="H4" s="76"/>
      <c r="I4" s="76"/>
      <c r="J4" s="76"/>
    </row>
    <row r="5" spans="1:10" ht="15.75" customHeight="1" x14ac:dyDescent="0.25">
      <c r="A5" s="42" t="s">
        <v>0</v>
      </c>
      <c r="B5" s="52" t="str">
        <f>Pharmacy_Address1</f>
        <v>Auto Populates</v>
      </c>
      <c r="C5" s="8"/>
    </row>
    <row r="6" spans="1:10" ht="15" customHeight="1" x14ac:dyDescent="0.25">
      <c r="A6" s="42" t="s">
        <v>1</v>
      </c>
      <c r="B6" s="52">
        <f>Contractor_Code</f>
        <v>0</v>
      </c>
      <c r="C6" s="8"/>
    </row>
    <row r="7" spans="1:10" x14ac:dyDescent="0.25">
      <c r="A7" s="42" t="s">
        <v>293</v>
      </c>
      <c r="B7" s="53">
        <f>Date</f>
        <v>45817</v>
      </c>
      <c r="C7" s="8"/>
    </row>
    <row r="8" spans="1:10" ht="15.75" thickBot="1" x14ac:dyDescent="0.3">
      <c r="A8" s="82"/>
      <c r="B8" s="78"/>
      <c r="C8" s="79"/>
    </row>
    <row r="9" spans="1:10" ht="42" customHeight="1" thickBot="1" x14ac:dyDescent="0.3">
      <c r="A9" s="101"/>
      <c r="B9" s="44"/>
      <c r="C9" s="4"/>
    </row>
    <row r="10" spans="1:10" ht="18.75" thickBot="1" x14ac:dyDescent="0.3">
      <c r="A10" s="103" t="s">
        <v>415</v>
      </c>
      <c r="B10" s="102"/>
      <c r="C10" s="4"/>
    </row>
    <row r="11" spans="1:10" x14ac:dyDescent="0.25">
      <c r="A11" s="83"/>
      <c r="B11" s="81"/>
      <c r="C11" s="80"/>
    </row>
    <row r="12" spans="1:10" x14ac:dyDescent="0.25">
      <c r="A12" s="42" t="s">
        <v>425</v>
      </c>
      <c r="B12" s="152">
        <v>0</v>
      </c>
      <c r="C12" s="8" t="s">
        <v>295</v>
      </c>
    </row>
    <row r="13" spans="1:10" x14ac:dyDescent="0.25">
      <c r="A13" s="9"/>
      <c r="B13" s="4"/>
      <c r="C13" s="8"/>
    </row>
    <row r="14" spans="1:10" x14ac:dyDescent="0.25">
      <c r="A14" s="42" t="s">
        <v>455</v>
      </c>
      <c r="B14" s="75">
        <v>0</v>
      </c>
      <c r="C14" s="8" t="s">
        <v>295</v>
      </c>
    </row>
    <row r="15" spans="1:10" x14ac:dyDescent="0.25">
      <c r="A15" s="71" t="s">
        <v>414</v>
      </c>
      <c r="B15" s="75">
        <v>0</v>
      </c>
      <c r="C15" s="8" t="s">
        <v>295</v>
      </c>
    </row>
    <row r="16" spans="1:10" x14ac:dyDescent="0.25">
      <c r="A16" s="86" t="s">
        <v>378</v>
      </c>
      <c r="B16" s="73">
        <f>(B14*300)+(B15*585)</f>
        <v>0</v>
      </c>
      <c r="C16" s="8" t="s">
        <v>295</v>
      </c>
    </row>
    <row r="17" spans="1:3" x14ac:dyDescent="0.25">
      <c r="A17" s="9"/>
      <c r="B17" s="4"/>
      <c r="C17" s="66"/>
    </row>
    <row r="18" spans="1:3" x14ac:dyDescent="0.25">
      <c r="A18" s="71" t="s">
        <v>409</v>
      </c>
      <c r="B18" s="75">
        <v>0</v>
      </c>
      <c r="C18" s="8" t="s">
        <v>295</v>
      </c>
    </row>
    <row r="19" spans="1:3" x14ac:dyDescent="0.25">
      <c r="A19" s="71" t="s">
        <v>410</v>
      </c>
      <c r="B19" s="75">
        <v>0</v>
      </c>
      <c r="C19" s="8" t="s">
        <v>295</v>
      </c>
    </row>
    <row r="20" spans="1:3" x14ac:dyDescent="0.25">
      <c r="A20" s="85" t="s">
        <v>411</v>
      </c>
      <c r="B20" s="73">
        <f>(B18*13000)+(B19*15000)</f>
        <v>0</v>
      </c>
      <c r="C20" s="8" t="s">
        <v>295</v>
      </c>
    </row>
    <row r="21" spans="1:3" x14ac:dyDescent="0.25">
      <c r="A21" s="77"/>
      <c r="B21" s="77"/>
      <c r="C21" s="66"/>
    </row>
    <row r="22" spans="1:3" x14ac:dyDescent="0.25">
      <c r="A22" s="71" t="s">
        <v>412</v>
      </c>
      <c r="B22" s="75">
        <v>0</v>
      </c>
      <c r="C22" s="66" t="s">
        <v>295</v>
      </c>
    </row>
    <row r="23" spans="1:3" x14ac:dyDescent="0.25">
      <c r="A23" s="71" t="s">
        <v>413</v>
      </c>
      <c r="B23" s="75">
        <v>0</v>
      </c>
      <c r="C23" s="66" t="s">
        <v>295</v>
      </c>
    </row>
    <row r="24" spans="1:3" x14ac:dyDescent="0.25">
      <c r="A24" s="85" t="s">
        <v>416</v>
      </c>
      <c r="B24" s="84">
        <f>(B22*-13000)+(B23*-15000)</f>
        <v>0</v>
      </c>
      <c r="C24" s="66" t="s">
        <v>295</v>
      </c>
    </row>
    <row r="25" spans="1:3" ht="15.75" thickBot="1" x14ac:dyDescent="0.3">
      <c r="A25" s="78"/>
      <c r="B25" s="78"/>
      <c r="C25" s="79"/>
    </row>
    <row r="26" spans="1:3" ht="42" customHeight="1" thickBot="1" x14ac:dyDescent="0.3">
      <c r="A26" s="4"/>
      <c r="B26" s="4"/>
      <c r="C26" s="4"/>
    </row>
    <row r="27" spans="1:3" ht="18.75" thickBot="1" x14ac:dyDescent="0.3">
      <c r="A27" s="103" t="s">
        <v>417</v>
      </c>
      <c r="B27" s="4"/>
      <c r="C27" s="4"/>
    </row>
    <row r="28" spans="1:3" x14ac:dyDescent="0.25">
      <c r="A28" s="87"/>
      <c r="B28" s="81"/>
      <c r="C28" s="89"/>
    </row>
    <row r="29" spans="1:3" x14ac:dyDescent="0.25">
      <c r="A29" s="42" t="s">
        <v>425</v>
      </c>
      <c r="B29" s="154"/>
      <c r="C29" s="8" t="s">
        <v>295</v>
      </c>
    </row>
    <row r="30" spans="1:3" x14ac:dyDescent="0.25">
      <c r="A30" s="9"/>
      <c r="B30" s="4"/>
      <c r="C30" s="8"/>
    </row>
    <row r="31" spans="1:3" x14ac:dyDescent="0.25">
      <c r="A31" s="42" t="s">
        <v>418</v>
      </c>
      <c r="B31" s="75">
        <v>0</v>
      </c>
      <c r="C31" s="8" t="s">
        <v>295</v>
      </c>
    </row>
    <row r="32" spans="1:3" x14ac:dyDescent="0.25">
      <c r="A32" s="86" t="s">
        <v>378</v>
      </c>
      <c r="B32" s="73">
        <f>B31*75</f>
        <v>0</v>
      </c>
      <c r="C32" s="66" t="s">
        <v>295</v>
      </c>
    </row>
    <row r="33" spans="1:5" x14ac:dyDescent="0.25">
      <c r="A33" s="9"/>
      <c r="B33" s="4"/>
      <c r="C33" s="66"/>
    </row>
    <row r="34" spans="1:5" x14ac:dyDescent="0.25">
      <c r="A34" s="71" t="s">
        <v>419</v>
      </c>
      <c r="B34" s="75">
        <v>0</v>
      </c>
      <c r="C34" s="8" t="s">
        <v>295</v>
      </c>
    </row>
    <row r="35" spans="1:5" x14ac:dyDescent="0.25">
      <c r="A35" s="85" t="s">
        <v>411</v>
      </c>
      <c r="B35" s="73">
        <f>B34*2800</f>
        <v>0</v>
      </c>
      <c r="C35" s="8" t="s">
        <v>295</v>
      </c>
    </row>
    <row r="36" spans="1:5" x14ac:dyDescent="0.25">
      <c r="A36" s="77"/>
      <c r="B36" s="77"/>
      <c r="C36" s="8"/>
    </row>
    <row r="37" spans="1:5" x14ac:dyDescent="0.25">
      <c r="A37" s="71" t="s">
        <v>420</v>
      </c>
      <c r="B37" s="75">
        <v>0</v>
      </c>
      <c r="C37" s="8" t="s">
        <v>295</v>
      </c>
    </row>
    <row r="38" spans="1:5" x14ac:dyDescent="0.25">
      <c r="A38" s="85" t="s">
        <v>416</v>
      </c>
      <c r="B38" s="84">
        <f>B37*-2800</f>
        <v>0</v>
      </c>
      <c r="C38" s="8" t="s">
        <v>295</v>
      </c>
    </row>
    <row r="39" spans="1:5" ht="15.75" thickBot="1" x14ac:dyDescent="0.3">
      <c r="A39" s="82"/>
      <c r="B39" s="78"/>
      <c r="C39" s="8"/>
    </row>
    <row r="40" spans="1:5" ht="42" customHeight="1" thickBot="1" x14ac:dyDescent="0.3">
      <c r="A40" s="64"/>
      <c r="B40" s="64"/>
      <c r="C40" s="88"/>
    </row>
    <row r="41" spans="1:5" ht="18.75" thickBot="1" x14ac:dyDescent="0.3">
      <c r="A41" s="103" t="s">
        <v>421</v>
      </c>
      <c r="B41" s="104"/>
      <c r="C41" s="78"/>
      <c r="D41" s="90" t="s">
        <v>422</v>
      </c>
      <c r="E41" s="76"/>
    </row>
    <row r="42" spans="1:5" ht="17.25" customHeight="1" x14ac:dyDescent="0.25">
      <c r="A42" s="97"/>
      <c r="B42" s="64"/>
      <c r="C42" s="80"/>
    </row>
    <row r="43" spans="1:5" x14ac:dyDescent="0.25">
      <c r="A43" s="70" t="s">
        <v>426</v>
      </c>
      <c r="B43" s="99"/>
      <c r="C43" s="8" t="s">
        <v>295</v>
      </c>
    </row>
    <row r="44" spans="1:5" x14ac:dyDescent="0.25">
      <c r="A44" s="91" t="s">
        <v>427</v>
      </c>
      <c r="B44" s="99"/>
      <c r="C44" s="8" t="s">
        <v>295</v>
      </c>
    </row>
    <row r="45" spans="1:5" x14ac:dyDescent="0.25">
      <c r="A45" s="70" t="s">
        <v>456</v>
      </c>
      <c r="B45" s="92">
        <v>0</v>
      </c>
      <c r="C45" s="8" t="s">
        <v>295</v>
      </c>
    </row>
    <row r="46" spans="1:5" x14ac:dyDescent="0.25">
      <c r="A46" s="70" t="s">
        <v>457</v>
      </c>
      <c r="B46" s="92">
        <v>0</v>
      </c>
      <c r="C46" s="8" t="s">
        <v>295</v>
      </c>
    </row>
    <row r="47" spans="1:5" x14ac:dyDescent="0.25">
      <c r="A47" s="70" t="s">
        <v>423</v>
      </c>
      <c r="B47" s="93">
        <f>B45+B46</f>
        <v>0</v>
      </c>
      <c r="C47" s="8" t="s">
        <v>295</v>
      </c>
    </row>
    <row r="48" spans="1:5" ht="15.75" thickBot="1" x14ac:dyDescent="0.3">
      <c r="A48" s="94"/>
      <c r="B48" s="95"/>
      <c r="C48" s="96"/>
    </row>
    <row r="49" spans="1:3" ht="42" customHeight="1" thickBot="1" x14ac:dyDescent="0.3"/>
    <row r="50" spans="1:3" ht="18.75" thickBot="1" x14ac:dyDescent="0.3">
      <c r="A50" s="103" t="s">
        <v>449</v>
      </c>
      <c r="B50" s="104"/>
      <c r="C50" s="78"/>
    </row>
    <row r="51" spans="1:3" x14ac:dyDescent="0.25">
      <c r="A51" s="97"/>
      <c r="B51" s="64"/>
      <c r="C51" s="80"/>
    </row>
    <row r="52" spans="1:3" x14ac:dyDescent="0.25">
      <c r="A52" s="70" t="s">
        <v>450</v>
      </c>
      <c r="B52" s="110">
        <v>0</v>
      </c>
      <c r="C52" s="8" t="s">
        <v>295</v>
      </c>
    </row>
    <row r="53" spans="1:3" x14ac:dyDescent="0.25">
      <c r="A53" s="70" t="s">
        <v>451</v>
      </c>
      <c r="B53" s="108">
        <v>0</v>
      </c>
      <c r="C53" s="8" t="s">
        <v>295</v>
      </c>
    </row>
    <row r="54" spans="1:3" x14ac:dyDescent="0.25">
      <c r="A54" s="70" t="s">
        <v>445</v>
      </c>
      <c r="B54" s="93">
        <f>(B52*22.5)+(B53*0.23)</f>
        <v>0</v>
      </c>
      <c r="C54" s="8" t="s">
        <v>295</v>
      </c>
    </row>
    <row r="55" spans="1:3" ht="15.75" thickBot="1" x14ac:dyDescent="0.3">
      <c r="A55" s="94"/>
      <c r="B55" s="95"/>
      <c r="C55" s="96"/>
    </row>
    <row r="56" spans="1:3" ht="42" customHeight="1" thickBot="1" x14ac:dyDescent="0.3"/>
    <row r="57" spans="1:3" ht="18.75" thickBot="1" x14ac:dyDescent="0.3">
      <c r="A57" s="103" t="s">
        <v>442</v>
      </c>
      <c r="B57" s="104"/>
      <c r="C57" s="78"/>
    </row>
    <row r="58" spans="1:3" x14ac:dyDescent="0.25">
      <c r="A58" s="97"/>
      <c r="B58" s="64"/>
      <c r="C58" s="80"/>
    </row>
    <row r="59" spans="1:3" x14ac:dyDescent="0.25">
      <c r="A59" s="70" t="s">
        <v>446</v>
      </c>
      <c r="B59" s="106"/>
      <c r="C59" s="8" t="s">
        <v>295</v>
      </c>
    </row>
    <row r="60" spans="1:3" x14ac:dyDescent="0.25">
      <c r="A60" s="70" t="s">
        <v>447</v>
      </c>
      <c r="B60" s="108">
        <v>0</v>
      </c>
      <c r="C60" s="8" t="s">
        <v>295</v>
      </c>
    </row>
    <row r="61" spans="1:3" x14ac:dyDescent="0.25">
      <c r="A61" s="70" t="s">
        <v>448</v>
      </c>
      <c r="B61" s="109">
        <v>0</v>
      </c>
      <c r="C61" s="8" t="s">
        <v>295</v>
      </c>
    </row>
    <row r="62" spans="1:3" x14ac:dyDescent="0.25">
      <c r="A62" s="70" t="s">
        <v>445</v>
      </c>
      <c r="B62" s="107">
        <f>(B60*220)+(B61*170)</f>
        <v>0</v>
      </c>
      <c r="C62" s="8" t="s">
        <v>295</v>
      </c>
    </row>
    <row r="63" spans="1:3" ht="15.75" thickBot="1" x14ac:dyDescent="0.3">
      <c r="A63" s="94"/>
      <c r="B63" s="95"/>
      <c r="C63" s="96"/>
    </row>
    <row r="64" spans="1:3" ht="42" customHeight="1" thickBot="1" x14ac:dyDescent="0.3"/>
    <row r="65" spans="1:3" ht="18.75" thickBot="1" x14ac:dyDescent="0.3">
      <c r="A65" s="103" t="s">
        <v>424</v>
      </c>
      <c r="B65" s="104"/>
      <c r="C65" s="78"/>
    </row>
    <row r="66" spans="1:3" x14ac:dyDescent="0.25">
      <c r="A66" s="98"/>
      <c r="B66" s="64"/>
      <c r="C66" s="80"/>
    </row>
    <row r="67" spans="1:3" x14ac:dyDescent="0.25">
      <c r="A67" s="68" t="s">
        <v>428</v>
      </c>
      <c r="B67" s="100"/>
      <c r="C67" s="8" t="s">
        <v>295</v>
      </c>
    </row>
    <row r="68" spans="1:3" x14ac:dyDescent="0.25">
      <c r="A68" s="70" t="s">
        <v>452</v>
      </c>
      <c r="B68" s="92">
        <v>0</v>
      </c>
      <c r="C68" s="8" t="s">
        <v>295</v>
      </c>
    </row>
    <row r="69" spans="1:3" ht="15.75" thickBot="1" x14ac:dyDescent="0.3">
      <c r="A69" s="94"/>
      <c r="B69" s="95"/>
      <c r="C69" s="96"/>
    </row>
    <row r="70" spans="1:3" x14ac:dyDescent="0.25"/>
    <row r="71" spans="1:3" hidden="1" x14ac:dyDescent="0.25"/>
    <row r="72" spans="1:3" hidden="1" x14ac:dyDescent="0.25"/>
    <row r="73" spans="1:3" hidden="1" x14ac:dyDescent="0.25"/>
    <row r="74" spans="1:3" hidden="1" x14ac:dyDescent="0.25"/>
    <row r="75" spans="1:3" hidden="1" x14ac:dyDescent="0.25"/>
    <row r="76" spans="1:3" hidden="1" x14ac:dyDescent="0.25"/>
    <row r="77" spans="1:3" hidden="1" x14ac:dyDescent="0.25"/>
    <row r="78" spans="1:3" hidden="1" x14ac:dyDescent="0.25"/>
    <row r="79" spans="1:3" hidden="1" x14ac:dyDescent="0.25"/>
    <row r="80" spans="1:3" hidden="1" x14ac:dyDescent="0.25"/>
    <row r="81" spans="1:1" hidden="1" x14ac:dyDescent="0.25"/>
    <row r="82" spans="1:1" hidden="1" x14ac:dyDescent="0.25"/>
    <row r="83" spans="1:1" hidden="1" x14ac:dyDescent="0.25"/>
    <row r="84" spans="1:1" hidden="1" x14ac:dyDescent="0.25"/>
    <row r="85" spans="1:1" hidden="1" x14ac:dyDescent="0.25"/>
    <row r="86" spans="1:1" hidden="1" x14ac:dyDescent="0.25">
      <c r="A86" s="3" t="s">
        <v>443</v>
      </c>
    </row>
    <row r="87" spans="1:1" hidden="1" x14ac:dyDescent="0.25">
      <c r="A87" s="3" t="s">
        <v>444</v>
      </c>
    </row>
    <row r="88" spans="1:1" hidden="1" x14ac:dyDescent="0.25"/>
    <row r="89" spans="1:1" hidden="1" x14ac:dyDescent="0.25"/>
    <row r="90" spans="1:1" hidden="1" x14ac:dyDescent="0.25"/>
    <row r="91" spans="1:1" hidden="1" x14ac:dyDescent="0.25"/>
    <row r="92" spans="1:1" hidden="1" x14ac:dyDescent="0.25"/>
    <row r="93" spans="1:1" hidden="1" x14ac:dyDescent="0.25"/>
    <row r="94" spans="1:1" hidden="1" x14ac:dyDescent="0.25"/>
    <row r="95" spans="1:1" hidden="1" x14ac:dyDescent="0.25"/>
    <row r="96" spans="1: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</sheetData>
  <sheetProtection selectLockedCells="1"/>
  <mergeCells count="1">
    <mergeCell ref="A3:B3"/>
  </mergeCells>
  <phoneticPr fontId="32" type="noConversion"/>
  <hyperlinks>
    <hyperlink ref="A1" location="CoverSheet!A1" display="Back to Cover Sheet" xr:uid="{1508D48C-7EF1-47E9-92E5-06D2FD8934D2}"/>
  </hyperlink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0CD1-C6CE-4D2E-8861-22ED4763625B}">
  <sheetPr>
    <tabColor rgb="FFFFFF00"/>
  </sheetPr>
  <dimension ref="A1:AG2"/>
  <sheetViews>
    <sheetView workbookViewId="0">
      <selection activeCell="B2" sqref="B2:AF2"/>
    </sheetView>
  </sheetViews>
  <sheetFormatPr defaultRowHeight="15" x14ac:dyDescent="0.25"/>
  <sheetData>
    <row r="1" spans="1:33" ht="57" x14ac:dyDescent="0.25">
      <c r="A1" s="58" t="s">
        <v>453</v>
      </c>
      <c r="B1" s="58" t="s">
        <v>315</v>
      </c>
      <c r="C1" s="58" t="s">
        <v>24</v>
      </c>
      <c r="D1" s="58" t="s">
        <v>316</v>
      </c>
      <c r="E1" s="58" t="s">
        <v>317</v>
      </c>
      <c r="F1" s="58" t="s">
        <v>318</v>
      </c>
      <c r="G1" s="58" t="s">
        <v>319</v>
      </c>
      <c r="H1" s="58" t="s">
        <v>320</v>
      </c>
      <c r="I1" s="58" t="s">
        <v>321</v>
      </c>
      <c r="J1" s="58" t="s">
        <v>322</v>
      </c>
      <c r="K1" s="58" t="s">
        <v>2</v>
      </c>
      <c r="L1" s="58" t="s">
        <v>323</v>
      </c>
      <c r="M1" s="58" t="s">
        <v>324</v>
      </c>
      <c r="N1" s="59" t="s">
        <v>325</v>
      </c>
      <c r="O1" s="59" t="s">
        <v>326</v>
      </c>
      <c r="P1" s="58" t="s">
        <v>327</v>
      </c>
      <c r="Q1" s="58" t="s">
        <v>328</v>
      </c>
      <c r="R1" s="58" t="s">
        <v>329</v>
      </c>
      <c r="S1" s="60" t="s">
        <v>330</v>
      </c>
      <c r="T1" s="60" t="s">
        <v>331</v>
      </c>
      <c r="U1" s="60" t="s">
        <v>332</v>
      </c>
      <c r="V1" s="60" t="s">
        <v>333</v>
      </c>
      <c r="W1" s="60" t="s">
        <v>334</v>
      </c>
      <c r="X1" s="60" t="s">
        <v>335</v>
      </c>
      <c r="Y1" s="60" t="s">
        <v>336</v>
      </c>
      <c r="Z1" s="61" t="s">
        <v>337</v>
      </c>
      <c r="AA1" s="62" t="s">
        <v>338</v>
      </c>
      <c r="AB1" s="62" t="s">
        <v>339</v>
      </c>
      <c r="AC1" s="62" t="s">
        <v>340</v>
      </c>
      <c r="AD1" s="62" t="s">
        <v>341</v>
      </c>
      <c r="AE1" s="62" t="s">
        <v>307</v>
      </c>
      <c r="AF1" s="62" t="s">
        <v>342</v>
      </c>
      <c r="AG1" s="112" t="s">
        <v>423</v>
      </c>
    </row>
    <row r="2" spans="1:33" x14ac:dyDescent="0.25">
      <c r="A2">
        <f>Contractor_Code</f>
        <v>0</v>
      </c>
      <c r="B2" s="111">
        <f>'Advice to Care Homes'!B37</f>
        <v>0</v>
      </c>
      <c r="C2" s="111">
        <f>'Other Services -Office Use Only'!B62</f>
        <v>0</v>
      </c>
      <c r="D2" s="111">
        <f>'Needle Exchange'!B19</f>
        <v>0</v>
      </c>
      <c r="E2" s="111">
        <f>'Collection &amp; Delivery'!B12</f>
        <v>0</v>
      </c>
      <c r="F2" s="111">
        <f>'OST Service'!B16</f>
        <v>0</v>
      </c>
      <c r="G2" s="111">
        <f>'OST Service'!B12</f>
        <v>0</v>
      </c>
      <c r="H2" s="111"/>
      <c r="I2" s="111">
        <f>'Other Services -Office Use Only'!B54</f>
        <v>0</v>
      </c>
      <c r="J2" s="111"/>
      <c r="K2" s="111">
        <f>'Palliative Care'!B21</f>
        <v>0</v>
      </c>
      <c r="L2" s="111"/>
      <c r="M2" s="111">
        <f>MDS!B12</f>
        <v>0</v>
      </c>
      <c r="N2" s="111"/>
      <c r="O2" s="111"/>
      <c r="P2" s="111"/>
      <c r="Q2" s="111"/>
      <c r="R2" s="111"/>
      <c r="S2" s="111">
        <f>'Care at Home'!B19</f>
        <v>0</v>
      </c>
      <c r="T2" s="111">
        <f>'Other Services -Office Use Only'!B20</f>
        <v>0</v>
      </c>
      <c r="U2" s="111">
        <f>'Other Services -Office Use Only'!B24</f>
        <v>0</v>
      </c>
      <c r="V2" s="111">
        <f>'Other Services -Office Use Only'!B35</f>
        <v>0</v>
      </c>
      <c r="W2" s="111">
        <f>'Other Services -Office Use Only'!B38</f>
        <v>0</v>
      </c>
      <c r="X2" s="111">
        <f>'Other Services -Office Use Only'!B16</f>
        <v>0</v>
      </c>
      <c r="Y2" s="111">
        <f>'Other Services -Office Use Only'!B32</f>
        <v>0</v>
      </c>
      <c r="Z2" s="111">
        <f>'Other Services -Office Use Only'!B68+'Other Services -Office Use Only'!B47</f>
        <v>0</v>
      </c>
      <c r="AA2" s="111">
        <f>Vaccinations!B18</f>
        <v>0</v>
      </c>
      <c r="AB2" s="111">
        <f>Vaccinations!B20-Vaccinations!B18</f>
        <v>0</v>
      </c>
      <c r="AC2" s="111">
        <f>Vaccinations!B15</f>
        <v>0</v>
      </c>
      <c r="AD2" s="111">
        <f>Vaccinations!B25+Vaccinations!B29</f>
        <v>0</v>
      </c>
      <c r="AE2" s="111">
        <f>Clozapine!B17</f>
        <v>0</v>
      </c>
      <c r="AF2" s="111">
        <f>'OST Service'!B20</f>
        <v>0</v>
      </c>
      <c r="AG2" s="111">
        <f>SUM(B2:AF2)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65"/>
  <sheetViews>
    <sheetView tabSelected="1" zoomScale="75" zoomScaleNormal="75" workbookViewId="0">
      <pane ySplit="4" topLeftCell="A5" activePane="bottomLeft" state="frozen"/>
      <selection pane="bottomLeft" activeCell="D21" sqref="D5:D21"/>
    </sheetView>
  </sheetViews>
  <sheetFormatPr defaultColWidth="8.85546875" defaultRowHeight="12.75" x14ac:dyDescent="0.2"/>
  <cols>
    <col min="1" max="1" width="1.85546875" style="15" bestFit="1" customWidth="1"/>
    <col min="2" max="2" width="23.42578125" style="16" hidden="1" customWidth="1"/>
    <col min="3" max="3" width="31.42578125" style="15" hidden="1" customWidth="1"/>
    <col min="4" max="4" width="20.42578125" style="15" bestFit="1" customWidth="1"/>
    <col min="5" max="5" width="47.42578125" style="15" bestFit="1" customWidth="1"/>
    <col min="6" max="6" width="41.85546875" style="15" bestFit="1" customWidth="1"/>
    <col min="7" max="7" width="31.42578125" style="15" bestFit="1" customWidth="1"/>
    <col min="8" max="8" width="20.42578125" style="15" bestFit="1" customWidth="1"/>
    <col min="9" max="9" width="18" style="15" customWidth="1"/>
    <col min="10" max="16384" width="8.85546875" style="15"/>
  </cols>
  <sheetData>
    <row r="1" spans="1:10" s="17" customFormat="1" ht="9" customHeight="1" x14ac:dyDescent="0.2">
      <c r="A1" s="17" t="s">
        <v>17</v>
      </c>
      <c r="B1" s="20"/>
    </row>
    <row r="2" spans="1:10" s="17" customFormat="1" ht="30.95" customHeight="1" x14ac:dyDescent="0.35">
      <c r="B2" s="23" t="s">
        <v>26</v>
      </c>
      <c r="D2" s="182"/>
      <c r="E2" s="182"/>
      <c r="F2" s="182"/>
    </row>
    <row r="3" spans="1:10" s="17" customFormat="1" ht="18" customHeight="1" x14ac:dyDescent="0.2">
      <c r="B3" s="20" t="s">
        <v>21</v>
      </c>
    </row>
    <row r="4" spans="1:10" s="17" customFormat="1" ht="23.45" customHeight="1" x14ac:dyDescent="0.2">
      <c r="B4" s="19" t="s">
        <v>16</v>
      </c>
      <c r="C4" s="18" t="s">
        <v>15</v>
      </c>
      <c r="D4" s="18" t="s">
        <v>14</v>
      </c>
      <c r="E4" s="18" t="s">
        <v>13</v>
      </c>
      <c r="F4" s="18" t="s">
        <v>12</v>
      </c>
      <c r="G4" s="18" t="s">
        <v>11</v>
      </c>
      <c r="H4" s="18" t="s">
        <v>10</v>
      </c>
      <c r="I4" s="18" t="s">
        <v>282</v>
      </c>
    </row>
    <row r="5" spans="1:10" s="17" customFormat="1" ht="19.7" customHeight="1" x14ac:dyDescent="0.25">
      <c r="B5" s="21"/>
      <c r="C5" s="22"/>
      <c r="D5" s="30">
        <v>4518</v>
      </c>
      <c r="E5" s="30" t="s">
        <v>27</v>
      </c>
      <c r="F5" s="30" t="s">
        <v>77</v>
      </c>
      <c r="G5" s="30" t="s">
        <v>153</v>
      </c>
      <c r="H5" s="30" t="s">
        <v>202</v>
      </c>
      <c r="I5" s="33" t="s">
        <v>308</v>
      </c>
      <c r="J5" s="29"/>
    </row>
    <row r="6" spans="1:10" s="17" customFormat="1" ht="19.7" customHeight="1" x14ac:dyDescent="0.25">
      <c r="B6" s="21"/>
      <c r="C6" s="22"/>
      <c r="D6" s="30">
        <v>4520</v>
      </c>
      <c r="E6" s="30" t="s">
        <v>27</v>
      </c>
      <c r="F6" s="30" t="s">
        <v>78</v>
      </c>
      <c r="G6" s="30" t="s">
        <v>154</v>
      </c>
      <c r="H6" s="30" t="s">
        <v>203</v>
      </c>
      <c r="I6" s="33" t="s">
        <v>308</v>
      </c>
      <c r="J6" s="29"/>
    </row>
    <row r="7" spans="1:10" s="17" customFormat="1" ht="19.7" customHeight="1" x14ac:dyDescent="0.25">
      <c r="B7" s="21"/>
      <c r="C7" s="22"/>
      <c r="D7" s="30">
        <v>4527</v>
      </c>
      <c r="E7" s="30" t="s">
        <v>28</v>
      </c>
      <c r="F7" s="30" t="s">
        <v>79</v>
      </c>
      <c r="G7" s="30" t="s">
        <v>152</v>
      </c>
      <c r="H7" s="30" t="s">
        <v>204</v>
      </c>
      <c r="I7" s="33" t="s">
        <v>308</v>
      </c>
      <c r="J7" s="29"/>
    </row>
    <row r="8" spans="1:10" s="17" customFormat="1" ht="19.7" customHeight="1" x14ac:dyDescent="0.25">
      <c r="B8" s="21"/>
      <c r="C8" s="22"/>
      <c r="D8" s="30">
        <v>4644</v>
      </c>
      <c r="E8" s="30" t="s">
        <v>313</v>
      </c>
      <c r="F8" s="30" t="s">
        <v>80</v>
      </c>
      <c r="G8" s="30" t="s">
        <v>152</v>
      </c>
      <c r="H8" s="30" t="s">
        <v>205</v>
      </c>
      <c r="I8" s="33" t="s">
        <v>308</v>
      </c>
      <c r="J8" s="29"/>
    </row>
    <row r="9" spans="1:10" s="17" customFormat="1" ht="19.7" customHeight="1" x14ac:dyDescent="0.25">
      <c r="B9" s="21"/>
      <c r="C9" s="22"/>
      <c r="D9" s="30">
        <v>4668</v>
      </c>
      <c r="E9" s="30" t="s">
        <v>29</v>
      </c>
      <c r="F9" s="30" t="s">
        <v>81</v>
      </c>
      <c r="G9" s="30" t="s">
        <v>152</v>
      </c>
      <c r="H9" s="30" t="s">
        <v>204</v>
      </c>
      <c r="I9" s="33" t="s">
        <v>308</v>
      </c>
      <c r="J9" s="29"/>
    </row>
    <row r="10" spans="1:10" s="17" customFormat="1" ht="19.7" customHeight="1" x14ac:dyDescent="0.25">
      <c r="B10" s="21"/>
      <c r="C10" s="22"/>
      <c r="D10" s="30">
        <v>4672</v>
      </c>
      <c r="E10" s="30" t="s">
        <v>29</v>
      </c>
      <c r="F10" s="30" t="s">
        <v>82</v>
      </c>
      <c r="G10" s="30" t="s">
        <v>155</v>
      </c>
      <c r="H10" s="30" t="s">
        <v>206</v>
      </c>
      <c r="I10" s="33" t="s">
        <v>308</v>
      </c>
      <c r="J10" s="29"/>
    </row>
    <row r="11" spans="1:10" s="17" customFormat="1" ht="19.7" customHeight="1" x14ac:dyDescent="0.25">
      <c r="B11" s="21"/>
      <c r="C11" s="22"/>
      <c r="D11" s="30">
        <v>4731</v>
      </c>
      <c r="E11" s="30" t="s">
        <v>30</v>
      </c>
      <c r="F11" s="30" t="s">
        <v>85</v>
      </c>
      <c r="G11" s="30" t="s">
        <v>156</v>
      </c>
      <c r="H11" s="30" t="s">
        <v>207</v>
      </c>
      <c r="I11" s="33" t="s">
        <v>308</v>
      </c>
      <c r="J11" s="29"/>
    </row>
    <row r="12" spans="1:10" s="17" customFormat="1" ht="19.7" customHeight="1" x14ac:dyDescent="0.25">
      <c r="B12" s="21"/>
      <c r="C12" s="22"/>
      <c r="D12" s="30">
        <v>4738</v>
      </c>
      <c r="E12" s="30" t="s">
        <v>22</v>
      </c>
      <c r="F12" s="30" t="s">
        <v>86</v>
      </c>
      <c r="G12" s="30" t="s">
        <v>153</v>
      </c>
      <c r="H12" s="30" t="s">
        <v>209</v>
      </c>
      <c r="I12" s="33" t="s">
        <v>308</v>
      </c>
      <c r="J12" s="29"/>
    </row>
    <row r="13" spans="1:10" s="17" customFormat="1" ht="19.7" customHeight="1" x14ac:dyDescent="0.25">
      <c r="B13" s="21"/>
      <c r="C13" s="22"/>
      <c r="D13" s="30">
        <v>4741</v>
      </c>
      <c r="E13" s="30" t="s">
        <v>31</v>
      </c>
      <c r="F13" s="30" t="s">
        <v>87</v>
      </c>
      <c r="G13" s="30" t="s">
        <v>158</v>
      </c>
      <c r="H13" s="30" t="s">
        <v>210</v>
      </c>
      <c r="I13" s="33" t="s">
        <v>308</v>
      </c>
      <c r="J13" s="29"/>
    </row>
    <row r="14" spans="1:10" s="17" customFormat="1" ht="19.7" customHeight="1" x14ac:dyDescent="0.25">
      <c r="B14" s="21"/>
      <c r="C14" s="22"/>
      <c r="D14" s="30">
        <v>4765</v>
      </c>
      <c r="E14" s="30" t="s">
        <v>479</v>
      </c>
      <c r="F14" s="30" t="s">
        <v>89</v>
      </c>
      <c r="G14" s="30" t="s">
        <v>154</v>
      </c>
      <c r="H14" s="30" t="s">
        <v>212</v>
      </c>
      <c r="I14" s="33" t="s">
        <v>308</v>
      </c>
      <c r="J14" s="29"/>
    </row>
    <row r="15" spans="1:10" s="17" customFormat="1" ht="19.7" customHeight="1" x14ac:dyDescent="0.25">
      <c r="B15" s="21"/>
      <c r="C15" s="22"/>
      <c r="D15" s="30">
        <v>4766</v>
      </c>
      <c r="E15" s="30" t="s">
        <v>479</v>
      </c>
      <c r="F15" s="30" t="s">
        <v>90</v>
      </c>
      <c r="G15" s="30" t="s">
        <v>153</v>
      </c>
      <c r="H15" s="30" t="s">
        <v>213</v>
      </c>
      <c r="I15" s="33" t="s">
        <v>308</v>
      </c>
      <c r="J15" s="29"/>
    </row>
    <row r="16" spans="1:10" s="17" customFormat="1" ht="19.7" customHeight="1" x14ac:dyDescent="0.25">
      <c r="B16" s="21"/>
      <c r="C16" s="22"/>
      <c r="D16" s="30">
        <v>4773</v>
      </c>
      <c r="E16" s="30" t="s">
        <v>32</v>
      </c>
      <c r="F16" s="30" t="s">
        <v>91</v>
      </c>
      <c r="G16" s="30" t="s">
        <v>160</v>
      </c>
      <c r="H16" s="30" t="s">
        <v>214</v>
      </c>
      <c r="I16" s="33" t="s">
        <v>308</v>
      </c>
      <c r="J16" s="29"/>
    </row>
    <row r="17" spans="2:10" s="17" customFormat="1" ht="19.7" customHeight="1" x14ac:dyDescent="0.25">
      <c r="B17" s="21"/>
      <c r="C17" s="22"/>
      <c r="D17" s="31">
        <v>4782</v>
      </c>
      <c r="E17" s="30" t="s">
        <v>33</v>
      </c>
      <c r="F17" s="30" t="s">
        <v>92</v>
      </c>
      <c r="G17" s="30" t="s">
        <v>161</v>
      </c>
      <c r="H17" s="30" t="s">
        <v>215</v>
      </c>
      <c r="I17" s="33" t="s">
        <v>308</v>
      </c>
      <c r="J17" s="29"/>
    </row>
    <row r="18" spans="2:10" s="17" customFormat="1" ht="19.7" customHeight="1" x14ac:dyDescent="0.25">
      <c r="B18" s="21"/>
      <c r="C18" s="22"/>
      <c r="D18" s="30">
        <v>4784</v>
      </c>
      <c r="E18" s="30" t="s">
        <v>34</v>
      </c>
      <c r="F18" s="30" t="s">
        <v>93</v>
      </c>
      <c r="G18" s="30" t="s">
        <v>162</v>
      </c>
      <c r="H18" s="30" t="s">
        <v>216</v>
      </c>
      <c r="I18" s="33" t="s">
        <v>308</v>
      </c>
      <c r="J18" s="29"/>
    </row>
    <row r="19" spans="2:10" s="17" customFormat="1" ht="19.7" customHeight="1" x14ac:dyDescent="0.25">
      <c r="B19" s="21"/>
      <c r="C19" s="22"/>
      <c r="D19" s="30">
        <v>4787</v>
      </c>
      <c r="E19" s="30" t="s">
        <v>35</v>
      </c>
      <c r="F19" s="30" t="s">
        <v>94</v>
      </c>
      <c r="G19" s="30" t="s">
        <v>163</v>
      </c>
      <c r="H19" s="30" t="s">
        <v>217</v>
      </c>
      <c r="I19" s="33" t="s">
        <v>308</v>
      </c>
      <c r="J19" s="29"/>
    </row>
    <row r="20" spans="2:10" s="17" customFormat="1" ht="19.7" customHeight="1" x14ac:dyDescent="0.25">
      <c r="B20" s="21"/>
      <c r="C20" s="22"/>
      <c r="D20" s="30">
        <v>4794</v>
      </c>
      <c r="E20" s="30" t="s">
        <v>36</v>
      </c>
      <c r="F20" s="30" t="s">
        <v>95</v>
      </c>
      <c r="G20" s="30" t="s">
        <v>164</v>
      </c>
      <c r="H20" s="30" t="s">
        <v>218</v>
      </c>
      <c r="I20" s="33" t="s">
        <v>308</v>
      </c>
      <c r="J20" s="29"/>
    </row>
    <row r="21" spans="2:10" s="17" customFormat="1" ht="19.7" customHeight="1" x14ac:dyDescent="0.25">
      <c r="B21" s="21"/>
      <c r="C21" s="22"/>
      <c r="D21" s="30">
        <v>4798</v>
      </c>
      <c r="E21" s="30" t="s">
        <v>37</v>
      </c>
      <c r="F21" s="30" t="s">
        <v>97</v>
      </c>
      <c r="G21" s="30" t="s">
        <v>166</v>
      </c>
      <c r="H21" s="30" t="s">
        <v>220</v>
      </c>
      <c r="I21" s="33" t="s">
        <v>308</v>
      </c>
      <c r="J21" s="29"/>
    </row>
    <row r="22" spans="2:10" s="17" customFormat="1" ht="19.7" customHeight="1" x14ac:dyDescent="0.25">
      <c r="B22" s="21"/>
      <c r="C22" s="22"/>
      <c r="D22" s="30">
        <v>7003</v>
      </c>
      <c r="E22" s="30" t="s">
        <v>27</v>
      </c>
      <c r="F22" s="30" t="s">
        <v>98</v>
      </c>
      <c r="G22" s="30" t="s">
        <v>167</v>
      </c>
      <c r="H22" s="30" t="s">
        <v>221</v>
      </c>
      <c r="I22" s="57" t="s">
        <v>309</v>
      </c>
      <c r="J22" s="29"/>
    </row>
    <row r="23" spans="2:10" s="17" customFormat="1" ht="19.7" customHeight="1" x14ac:dyDescent="0.25">
      <c r="B23" s="21"/>
      <c r="C23" s="22"/>
      <c r="D23" s="30">
        <v>7004</v>
      </c>
      <c r="E23" s="30" t="s">
        <v>27</v>
      </c>
      <c r="F23" s="30" t="s">
        <v>99</v>
      </c>
      <c r="G23" s="30" t="s">
        <v>168</v>
      </c>
      <c r="H23" s="30" t="s">
        <v>222</v>
      </c>
      <c r="I23" s="57" t="s">
        <v>310</v>
      </c>
      <c r="J23" s="29"/>
    </row>
    <row r="24" spans="2:10" s="17" customFormat="1" ht="19.7" customHeight="1" x14ac:dyDescent="0.25">
      <c r="B24" s="21"/>
      <c r="C24" s="22"/>
      <c r="D24" s="30">
        <v>7005</v>
      </c>
      <c r="E24" s="34" t="s">
        <v>38</v>
      </c>
      <c r="F24" s="34" t="s">
        <v>100</v>
      </c>
      <c r="G24" s="30" t="s">
        <v>169</v>
      </c>
      <c r="H24" s="34" t="s">
        <v>223</v>
      </c>
      <c r="I24" s="57" t="s">
        <v>310</v>
      </c>
      <c r="J24" s="29"/>
    </row>
    <row r="25" spans="2:10" s="17" customFormat="1" ht="19.7" customHeight="1" x14ac:dyDescent="0.25">
      <c r="B25" s="21"/>
      <c r="C25" s="22"/>
      <c r="D25" s="30">
        <v>7007</v>
      </c>
      <c r="E25" s="30" t="s">
        <v>27</v>
      </c>
      <c r="F25" s="30" t="s">
        <v>101</v>
      </c>
      <c r="G25" s="30" t="s">
        <v>170</v>
      </c>
      <c r="H25" s="30" t="s">
        <v>224</v>
      </c>
      <c r="I25" s="57" t="s">
        <v>309</v>
      </c>
      <c r="J25" s="29"/>
    </row>
    <row r="26" spans="2:10" s="17" customFormat="1" ht="19.7" customHeight="1" x14ac:dyDescent="0.25">
      <c r="B26" s="21"/>
      <c r="C26" s="22"/>
      <c r="D26" s="30">
        <v>7008</v>
      </c>
      <c r="E26" s="30" t="s">
        <v>27</v>
      </c>
      <c r="F26" s="30" t="s">
        <v>102</v>
      </c>
      <c r="G26" s="30" t="s">
        <v>171</v>
      </c>
      <c r="H26" s="30" t="s">
        <v>225</v>
      </c>
      <c r="I26" s="57" t="s">
        <v>310</v>
      </c>
      <c r="J26" s="29"/>
    </row>
    <row r="27" spans="2:10" s="17" customFormat="1" ht="19.7" customHeight="1" x14ac:dyDescent="0.25">
      <c r="B27" s="21"/>
      <c r="C27" s="22"/>
      <c r="D27" s="30">
        <v>7010</v>
      </c>
      <c r="E27" s="30" t="s">
        <v>27</v>
      </c>
      <c r="F27" s="30" t="s">
        <v>103</v>
      </c>
      <c r="G27" s="30" t="s">
        <v>172</v>
      </c>
      <c r="H27" s="30" t="s">
        <v>226</v>
      </c>
      <c r="I27" s="57" t="s">
        <v>310</v>
      </c>
      <c r="J27" s="29"/>
    </row>
    <row r="28" spans="2:10" s="17" customFormat="1" ht="19.7" customHeight="1" x14ac:dyDescent="0.25">
      <c r="B28" s="21"/>
      <c r="C28" s="22"/>
      <c r="D28" s="30">
        <v>7012</v>
      </c>
      <c r="E28" s="30" t="s">
        <v>27</v>
      </c>
      <c r="F28" s="30" t="s">
        <v>104</v>
      </c>
      <c r="G28" s="30" t="s">
        <v>173</v>
      </c>
      <c r="H28" s="30" t="s">
        <v>227</v>
      </c>
      <c r="I28" s="57" t="s">
        <v>309</v>
      </c>
      <c r="J28" s="29"/>
    </row>
    <row r="29" spans="2:10" s="17" customFormat="1" ht="19.7" customHeight="1" x14ac:dyDescent="0.25">
      <c r="B29" s="21"/>
      <c r="C29" s="22"/>
      <c r="D29" s="30">
        <v>7061</v>
      </c>
      <c r="E29" s="30" t="s">
        <v>29</v>
      </c>
      <c r="F29" s="30" t="s">
        <v>108</v>
      </c>
      <c r="G29" s="30" t="s">
        <v>174</v>
      </c>
      <c r="H29" s="30" t="s">
        <v>231</v>
      </c>
      <c r="I29" s="57" t="s">
        <v>310</v>
      </c>
      <c r="J29" s="29"/>
    </row>
    <row r="30" spans="2:10" s="17" customFormat="1" ht="19.7" customHeight="1" x14ac:dyDescent="0.25">
      <c r="B30" s="21"/>
      <c r="C30" s="22"/>
      <c r="D30" s="30">
        <v>7066</v>
      </c>
      <c r="E30" s="30" t="s">
        <v>29</v>
      </c>
      <c r="F30" s="30" t="s">
        <v>109</v>
      </c>
      <c r="G30" s="30" t="s">
        <v>171</v>
      </c>
      <c r="H30" s="30" t="s">
        <v>232</v>
      </c>
      <c r="I30" s="57" t="s">
        <v>310</v>
      </c>
      <c r="J30" s="29"/>
    </row>
    <row r="31" spans="2:10" s="17" customFormat="1" ht="19.7" customHeight="1" x14ac:dyDescent="0.25">
      <c r="B31" s="21"/>
      <c r="C31" s="22"/>
      <c r="D31" s="30">
        <v>7071</v>
      </c>
      <c r="E31" s="30" t="s">
        <v>28</v>
      </c>
      <c r="F31" s="30" t="s">
        <v>110</v>
      </c>
      <c r="G31" s="30" t="s">
        <v>176</v>
      </c>
      <c r="H31" s="30" t="s">
        <v>234</v>
      </c>
      <c r="I31" s="57" t="s">
        <v>310</v>
      </c>
      <c r="J31" s="29"/>
    </row>
    <row r="32" spans="2:10" s="17" customFormat="1" ht="19.7" customHeight="1" x14ac:dyDescent="0.25">
      <c r="B32" s="21"/>
      <c r="C32" s="22"/>
      <c r="D32" s="30">
        <v>7073</v>
      </c>
      <c r="E32" s="30" t="s">
        <v>28</v>
      </c>
      <c r="F32" s="30" t="s">
        <v>111</v>
      </c>
      <c r="G32" s="30" t="s">
        <v>178</v>
      </c>
      <c r="H32" s="30" t="s">
        <v>236</v>
      </c>
      <c r="I32" s="57" t="s">
        <v>310</v>
      </c>
      <c r="J32" s="29"/>
    </row>
    <row r="33" spans="2:10" s="17" customFormat="1" ht="19.7" customHeight="1" x14ac:dyDescent="0.25">
      <c r="B33" s="21"/>
      <c r="C33" s="22"/>
      <c r="D33" s="30">
        <v>7087</v>
      </c>
      <c r="E33" s="30" t="s">
        <v>39</v>
      </c>
      <c r="F33" s="30" t="s">
        <v>112</v>
      </c>
      <c r="G33" s="30" t="s">
        <v>177</v>
      </c>
      <c r="H33" s="30" t="s">
        <v>237</v>
      </c>
      <c r="I33" s="57" t="s">
        <v>309</v>
      </c>
      <c r="J33" s="29"/>
    </row>
    <row r="34" spans="2:10" s="17" customFormat="1" ht="19.7" customHeight="1" x14ac:dyDescent="0.25">
      <c r="B34" s="21"/>
      <c r="C34" s="22"/>
      <c r="D34" s="30">
        <v>7088</v>
      </c>
      <c r="E34" s="30" t="s">
        <v>40</v>
      </c>
      <c r="F34" s="30" t="s">
        <v>113</v>
      </c>
      <c r="G34" s="30" t="s">
        <v>177</v>
      </c>
      <c r="H34" s="30" t="s">
        <v>237</v>
      </c>
      <c r="I34" s="57" t="s">
        <v>309</v>
      </c>
      <c r="J34" s="29"/>
    </row>
    <row r="35" spans="2:10" s="17" customFormat="1" ht="19.7" customHeight="1" x14ac:dyDescent="0.25">
      <c r="B35" s="21"/>
      <c r="C35" s="22"/>
      <c r="D35" s="30">
        <v>7089</v>
      </c>
      <c r="E35" s="30" t="s">
        <v>41</v>
      </c>
      <c r="F35" s="30" t="s">
        <v>114</v>
      </c>
      <c r="G35" s="30" t="s">
        <v>171</v>
      </c>
      <c r="H35" s="30" t="s">
        <v>238</v>
      </c>
      <c r="I35" s="57" t="s">
        <v>310</v>
      </c>
      <c r="J35" s="29"/>
    </row>
    <row r="36" spans="2:10" s="17" customFormat="1" ht="19.7" customHeight="1" x14ac:dyDescent="0.25">
      <c r="B36" s="21"/>
      <c r="C36" s="22"/>
      <c r="D36" s="30">
        <v>7105</v>
      </c>
      <c r="E36" s="30" t="s">
        <v>42</v>
      </c>
      <c r="F36" s="30" t="s">
        <v>18</v>
      </c>
      <c r="G36" s="30" t="s">
        <v>179</v>
      </c>
      <c r="H36" s="30" t="s">
        <v>239</v>
      </c>
      <c r="I36" s="57" t="s">
        <v>309</v>
      </c>
      <c r="J36" s="29"/>
    </row>
    <row r="37" spans="2:10" s="17" customFormat="1" ht="19.7" customHeight="1" x14ac:dyDescent="0.25">
      <c r="B37" s="21"/>
      <c r="C37" s="22"/>
      <c r="D37" s="30">
        <v>7180</v>
      </c>
      <c r="E37" s="30" t="s">
        <v>44</v>
      </c>
      <c r="F37" s="30" t="s">
        <v>19</v>
      </c>
      <c r="G37" s="30" t="s">
        <v>180</v>
      </c>
      <c r="H37" s="30" t="s">
        <v>241</v>
      </c>
      <c r="I37" s="57" t="s">
        <v>310</v>
      </c>
      <c r="J37" s="29"/>
    </row>
    <row r="38" spans="2:10" s="17" customFormat="1" ht="19.7" customHeight="1" x14ac:dyDescent="0.25">
      <c r="B38" s="21"/>
      <c r="C38" s="22"/>
      <c r="D38" s="30">
        <v>7114</v>
      </c>
      <c r="E38" s="30" t="s">
        <v>27</v>
      </c>
      <c r="F38" s="30" t="s">
        <v>116</v>
      </c>
      <c r="G38" s="30" t="s">
        <v>171</v>
      </c>
      <c r="H38" s="30" t="s">
        <v>242</v>
      </c>
      <c r="I38" s="57" t="s">
        <v>310</v>
      </c>
      <c r="J38" s="29"/>
    </row>
    <row r="39" spans="2:10" s="17" customFormat="1" ht="19.7" customHeight="1" x14ac:dyDescent="0.25">
      <c r="B39" s="21"/>
      <c r="C39" s="22"/>
      <c r="D39" s="30">
        <v>7115</v>
      </c>
      <c r="E39" s="30" t="s">
        <v>29</v>
      </c>
      <c r="F39" s="30" t="s">
        <v>117</v>
      </c>
      <c r="G39" s="30" t="s">
        <v>181</v>
      </c>
      <c r="H39" s="30" t="s">
        <v>243</v>
      </c>
      <c r="I39" s="57" t="s">
        <v>310</v>
      </c>
      <c r="J39" s="29"/>
    </row>
    <row r="40" spans="2:10" s="17" customFormat="1" ht="19.7" customHeight="1" x14ac:dyDescent="0.25">
      <c r="B40" s="21"/>
      <c r="C40" s="22"/>
      <c r="D40" s="30">
        <v>7116</v>
      </c>
      <c r="E40" s="30" t="s">
        <v>22</v>
      </c>
      <c r="F40" s="30" t="s">
        <v>118</v>
      </c>
      <c r="G40" s="30" t="s">
        <v>182</v>
      </c>
      <c r="H40" s="30" t="s">
        <v>244</v>
      </c>
      <c r="I40" s="57" t="s">
        <v>310</v>
      </c>
      <c r="J40" s="29"/>
    </row>
    <row r="41" spans="2:10" s="17" customFormat="1" ht="19.7" customHeight="1" x14ac:dyDescent="0.25">
      <c r="B41" s="21"/>
      <c r="C41" s="22"/>
      <c r="D41" s="30">
        <v>7118</v>
      </c>
      <c r="E41" s="30" t="s">
        <v>23</v>
      </c>
      <c r="F41" s="30" t="s">
        <v>119</v>
      </c>
      <c r="G41" s="30" t="s">
        <v>171</v>
      </c>
      <c r="H41" s="30" t="s">
        <v>245</v>
      </c>
      <c r="I41" s="57" t="s">
        <v>310</v>
      </c>
      <c r="J41" s="29"/>
    </row>
    <row r="42" spans="2:10" s="17" customFormat="1" ht="19.7" customHeight="1" x14ac:dyDescent="0.25">
      <c r="B42" s="21"/>
      <c r="C42" s="22"/>
      <c r="D42" s="30">
        <v>7121</v>
      </c>
      <c r="E42" s="30" t="s">
        <v>45</v>
      </c>
      <c r="F42" s="30" t="s">
        <v>121</v>
      </c>
      <c r="G42" s="30" t="s">
        <v>171</v>
      </c>
      <c r="H42" s="30" t="s">
        <v>247</v>
      </c>
      <c r="I42" s="57" t="s">
        <v>310</v>
      </c>
      <c r="J42" s="29"/>
    </row>
    <row r="43" spans="2:10" s="17" customFormat="1" ht="19.7" customHeight="1" x14ac:dyDescent="0.25">
      <c r="B43" s="21"/>
      <c r="C43" s="22"/>
      <c r="D43" s="30">
        <v>7122</v>
      </c>
      <c r="E43" s="30" t="s">
        <v>22</v>
      </c>
      <c r="F43" s="30" t="s">
        <v>122</v>
      </c>
      <c r="G43" s="30" t="s">
        <v>171</v>
      </c>
      <c r="H43" s="30" t="s">
        <v>248</v>
      </c>
      <c r="I43" s="57" t="s">
        <v>310</v>
      </c>
      <c r="J43" s="29"/>
    </row>
    <row r="44" spans="2:10" s="17" customFormat="1" ht="19.7" customHeight="1" x14ac:dyDescent="0.25">
      <c r="B44" s="21"/>
      <c r="C44" s="22"/>
      <c r="D44" s="30">
        <v>7126</v>
      </c>
      <c r="E44" s="30" t="s">
        <v>29</v>
      </c>
      <c r="F44" s="30" t="s">
        <v>123</v>
      </c>
      <c r="G44" s="30" t="s">
        <v>183</v>
      </c>
      <c r="H44" s="30" t="s">
        <v>249</v>
      </c>
      <c r="I44" s="57" t="s">
        <v>310</v>
      </c>
      <c r="J44" s="29"/>
    </row>
    <row r="45" spans="2:10" s="17" customFormat="1" ht="19.7" customHeight="1" x14ac:dyDescent="0.25">
      <c r="B45" s="21"/>
      <c r="C45" s="22"/>
      <c r="D45" s="30">
        <v>7131</v>
      </c>
      <c r="E45" s="30" t="s">
        <v>28</v>
      </c>
      <c r="F45" s="33" t="s">
        <v>125</v>
      </c>
      <c r="G45" s="30" t="s">
        <v>178</v>
      </c>
      <c r="H45" s="33" t="s">
        <v>251</v>
      </c>
      <c r="I45" s="57" t="s">
        <v>310</v>
      </c>
      <c r="J45" s="29"/>
    </row>
    <row r="46" spans="2:10" s="17" customFormat="1" ht="19.7" customHeight="1" x14ac:dyDescent="0.25">
      <c r="B46" s="21"/>
      <c r="C46" s="22"/>
      <c r="D46" s="30">
        <v>7136</v>
      </c>
      <c r="E46" s="30" t="s">
        <v>29</v>
      </c>
      <c r="F46" s="30" t="s">
        <v>128</v>
      </c>
      <c r="G46" s="30" t="s">
        <v>186</v>
      </c>
      <c r="H46" s="30" t="s">
        <v>253</v>
      </c>
      <c r="I46" s="57" t="s">
        <v>310</v>
      </c>
      <c r="J46" s="29"/>
    </row>
    <row r="47" spans="2:10" s="17" customFormat="1" ht="19.7" customHeight="1" x14ac:dyDescent="0.25">
      <c r="B47" s="21"/>
      <c r="C47" s="22"/>
      <c r="D47" s="30">
        <v>7139</v>
      </c>
      <c r="E47" s="30" t="s">
        <v>47</v>
      </c>
      <c r="F47" s="30" t="s">
        <v>130</v>
      </c>
      <c r="G47" s="30" t="s">
        <v>176</v>
      </c>
      <c r="H47" s="30" t="s">
        <v>255</v>
      </c>
      <c r="I47" s="57" t="s">
        <v>310</v>
      </c>
      <c r="J47" s="29"/>
    </row>
    <row r="48" spans="2:10" s="17" customFormat="1" ht="19.7" customHeight="1" x14ac:dyDescent="0.25">
      <c r="B48" s="21"/>
      <c r="C48" s="22"/>
      <c r="D48" s="30">
        <v>7140</v>
      </c>
      <c r="E48" s="30" t="s">
        <v>48</v>
      </c>
      <c r="F48" s="30" t="s">
        <v>131</v>
      </c>
      <c r="G48" s="30" t="s">
        <v>188</v>
      </c>
      <c r="H48" s="30" t="s">
        <v>256</v>
      </c>
      <c r="I48" s="57" t="s">
        <v>310</v>
      </c>
      <c r="J48" s="29"/>
    </row>
    <row r="49" spans="2:10" s="17" customFormat="1" ht="19.7" customHeight="1" x14ac:dyDescent="0.25">
      <c r="B49" s="21"/>
      <c r="C49" s="22"/>
      <c r="D49" s="30">
        <v>7141</v>
      </c>
      <c r="E49" s="30" t="s">
        <v>27</v>
      </c>
      <c r="F49" s="30" t="s">
        <v>132</v>
      </c>
      <c r="G49" s="30" t="s">
        <v>189</v>
      </c>
      <c r="H49" s="30" t="s">
        <v>257</v>
      </c>
      <c r="I49" s="57" t="s">
        <v>309</v>
      </c>
      <c r="J49" s="29"/>
    </row>
    <row r="50" spans="2:10" s="17" customFormat="1" ht="19.7" customHeight="1" x14ac:dyDescent="0.25">
      <c r="B50" s="21"/>
      <c r="C50" s="22"/>
      <c r="D50" s="30">
        <v>7142</v>
      </c>
      <c r="E50" s="30" t="s">
        <v>49</v>
      </c>
      <c r="F50" s="34" t="s">
        <v>133</v>
      </c>
      <c r="G50" s="30" t="s">
        <v>190</v>
      </c>
      <c r="H50" s="34" t="s">
        <v>258</v>
      </c>
      <c r="I50" s="57" t="s">
        <v>309</v>
      </c>
      <c r="J50" s="29"/>
    </row>
    <row r="51" spans="2:10" s="17" customFormat="1" ht="19.7" customHeight="1" x14ac:dyDescent="0.25">
      <c r="B51" s="21"/>
      <c r="C51" s="22"/>
      <c r="D51" s="31">
        <v>7145</v>
      </c>
      <c r="E51" s="55" t="s">
        <v>312</v>
      </c>
      <c r="F51" s="34" t="s">
        <v>134</v>
      </c>
      <c r="G51" s="30" t="s">
        <v>192</v>
      </c>
      <c r="H51" s="34" t="s">
        <v>260</v>
      </c>
      <c r="I51" s="57" t="s">
        <v>309</v>
      </c>
      <c r="J51" s="29"/>
    </row>
    <row r="52" spans="2:10" s="17" customFormat="1" ht="19.7" customHeight="1" x14ac:dyDescent="0.25">
      <c r="B52" s="21"/>
      <c r="C52" s="22"/>
      <c r="D52" s="30">
        <v>7146</v>
      </c>
      <c r="E52" s="30" t="s">
        <v>50</v>
      </c>
      <c r="F52" s="30" t="s">
        <v>135</v>
      </c>
      <c r="G52" s="30" t="s">
        <v>171</v>
      </c>
      <c r="H52" s="39" t="s">
        <v>261</v>
      </c>
      <c r="I52" s="57" t="s">
        <v>310</v>
      </c>
      <c r="J52" s="29"/>
    </row>
    <row r="53" spans="2:10" s="17" customFormat="1" ht="19.7" customHeight="1" x14ac:dyDescent="0.25">
      <c r="B53" s="21"/>
      <c r="C53" s="22"/>
      <c r="D53" s="30">
        <v>7148</v>
      </c>
      <c r="E53" s="34" t="s">
        <v>51</v>
      </c>
      <c r="F53" s="34" t="s">
        <v>136</v>
      </c>
      <c r="G53" s="34" t="s">
        <v>193</v>
      </c>
      <c r="H53" s="34" t="s">
        <v>262</v>
      </c>
      <c r="I53" s="57" t="s">
        <v>309</v>
      </c>
      <c r="J53" s="29"/>
    </row>
    <row r="54" spans="2:10" s="17" customFormat="1" ht="19.7" customHeight="1" x14ac:dyDescent="0.25">
      <c r="B54" s="21"/>
      <c r="C54" s="22"/>
      <c r="D54" s="30">
        <v>7149</v>
      </c>
      <c r="E54" s="30" t="s">
        <v>52</v>
      </c>
      <c r="F54" s="30" t="s">
        <v>137</v>
      </c>
      <c r="G54" s="30" t="s">
        <v>194</v>
      </c>
      <c r="H54" s="30" t="s">
        <v>263</v>
      </c>
      <c r="I54" s="57" t="s">
        <v>310</v>
      </c>
      <c r="J54" s="29"/>
    </row>
    <row r="55" spans="2:10" s="17" customFormat="1" ht="19.7" customHeight="1" x14ac:dyDescent="0.25">
      <c r="B55" s="21"/>
      <c r="C55" s="22"/>
      <c r="D55" s="30">
        <v>7151</v>
      </c>
      <c r="E55" s="30" t="s">
        <v>54</v>
      </c>
      <c r="F55" s="30" t="s">
        <v>139</v>
      </c>
      <c r="G55" s="30" t="s">
        <v>195</v>
      </c>
      <c r="H55" s="30" t="s">
        <v>265</v>
      </c>
      <c r="I55" s="57" t="s">
        <v>309</v>
      </c>
      <c r="J55" s="29"/>
    </row>
    <row r="56" spans="2:10" s="17" customFormat="1" ht="19.7" customHeight="1" x14ac:dyDescent="0.25">
      <c r="B56" s="21"/>
      <c r="C56" s="22"/>
      <c r="D56" s="32">
        <v>7152</v>
      </c>
      <c r="E56" s="32" t="s">
        <v>55</v>
      </c>
      <c r="F56" s="33" t="s">
        <v>140</v>
      </c>
      <c r="G56" s="32" t="s">
        <v>196</v>
      </c>
      <c r="H56" s="33" t="s">
        <v>266</v>
      </c>
      <c r="I56" s="57" t="s">
        <v>310</v>
      </c>
      <c r="J56" s="29"/>
    </row>
    <row r="57" spans="2:10" s="17" customFormat="1" ht="19.7" customHeight="1" x14ac:dyDescent="0.25">
      <c r="B57" s="21"/>
      <c r="C57" s="22"/>
      <c r="D57" s="32">
        <v>7153</v>
      </c>
      <c r="E57" s="33" t="s">
        <v>56</v>
      </c>
      <c r="F57" s="33" t="s">
        <v>141</v>
      </c>
      <c r="G57" s="32" t="s">
        <v>197</v>
      </c>
      <c r="H57" s="33" t="s">
        <v>267</v>
      </c>
      <c r="I57" s="57" t="s">
        <v>309</v>
      </c>
      <c r="J57" s="29"/>
    </row>
    <row r="58" spans="2:10" s="17" customFormat="1" ht="19.7" customHeight="1" x14ac:dyDescent="0.25">
      <c r="B58" s="21"/>
      <c r="C58" s="22"/>
      <c r="D58" s="32">
        <v>7154</v>
      </c>
      <c r="E58" s="35" t="s">
        <v>57</v>
      </c>
      <c r="F58" s="37" t="s">
        <v>142</v>
      </c>
      <c r="G58" s="32" t="s">
        <v>198</v>
      </c>
      <c r="H58" s="33" t="s">
        <v>268</v>
      </c>
      <c r="I58" s="57" t="s">
        <v>309</v>
      </c>
      <c r="J58" s="29"/>
    </row>
    <row r="59" spans="2:10" s="17" customFormat="1" ht="19.7" customHeight="1" x14ac:dyDescent="0.25">
      <c r="B59" s="21"/>
      <c r="C59" s="22"/>
      <c r="D59" s="30">
        <v>7155</v>
      </c>
      <c r="E59" s="34" t="s">
        <v>58</v>
      </c>
      <c r="F59" s="34" t="s">
        <v>143</v>
      </c>
      <c r="G59" s="30" t="s">
        <v>171</v>
      </c>
      <c r="H59" s="34" t="s">
        <v>269</v>
      </c>
      <c r="I59" s="57" t="s">
        <v>310</v>
      </c>
      <c r="J59" s="29"/>
    </row>
    <row r="60" spans="2:10" s="17" customFormat="1" ht="19.7" customHeight="1" x14ac:dyDescent="0.25">
      <c r="B60" s="21"/>
      <c r="C60" s="22"/>
      <c r="D60" s="32">
        <v>7156</v>
      </c>
      <c r="E60" s="33" t="s">
        <v>59</v>
      </c>
      <c r="F60" s="33" t="s">
        <v>144</v>
      </c>
      <c r="G60" s="32" t="s">
        <v>173</v>
      </c>
      <c r="H60" s="33" t="s">
        <v>270</v>
      </c>
      <c r="I60" s="57" t="s">
        <v>309</v>
      </c>
      <c r="J60" s="29"/>
    </row>
    <row r="61" spans="2:10" s="17" customFormat="1" ht="19.7" customHeight="1" x14ac:dyDescent="0.25">
      <c r="B61" s="21"/>
      <c r="C61" s="22"/>
      <c r="D61" s="32">
        <v>7157</v>
      </c>
      <c r="E61" s="33" t="s">
        <v>59</v>
      </c>
      <c r="F61" s="33" t="s">
        <v>145</v>
      </c>
      <c r="G61" s="33" t="s">
        <v>199</v>
      </c>
      <c r="H61" s="33" t="s">
        <v>271</v>
      </c>
      <c r="I61" s="57" t="s">
        <v>310</v>
      </c>
      <c r="J61" s="29"/>
    </row>
    <row r="62" spans="2:10" s="17" customFormat="1" ht="19.7" customHeight="1" x14ac:dyDescent="0.25">
      <c r="B62" s="21"/>
      <c r="C62" s="22"/>
      <c r="D62" s="32">
        <v>7158</v>
      </c>
      <c r="E62" s="33" t="s">
        <v>60</v>
      </c>
      <c r="F62" s="33" t="s">
        <v>93</v>
      </c>
      <c r="G62" s="33" t="s">
        <v>200</v>
      </c>
      <c r="H62" s="33" t="s">
        <v>272</v>
      </c>
      <c r="I62" s="57" t="s">
        <v>309</v>
      </c>
      <c r="J62" s="29"/>
    </row>
    <row r="63" spans="2:10" s="17" customFormat="1" ht="19.7" customHeight="1" x14ac:dyDescent="0.25">
      <c r="B63" s="21"/>
      <c r="C63" s="22"/>
      <c r="D63" s="30">
        <v>7159</v>
      </c>
      <c r="E63" s="33" t="s">
        <v>61</v>
      </c>
      <c r="F63" s="38" t="s">
        <v>146</v>
      </c>
      <c r="G63" s="30" t="s">
        <v>173</v>
      </c>
      <c r="H63" s="38" t="s">
        <v>273</v>
      </c>
      <c r="I63" s="57" t="s">
        <v>309</v>
      </c>
      <c r="J63" s="29"/>
    </row>
    <row r="64" spans="2:10" s="17" customFormat="1" ht="19.7" customHeight="1" x14ac:dyDescent="0.25">
      <c r="B64" s="21"/>
      <c r="C64" s="22"/>
      <c r="D64" s="30">
        <v>7160</v>
      </c>
      <c r="E64" s="36" t="s">
        <v>62</v>
      </c>
      <c r="F64" s="30" t="s">
        <v>93</v>
      </c>
      <c r="G64" s="30" t="s">
        <v>191</v>
      </c>
      <c r="H64" s="30" t="s">
        <v>259</v>
      </c>
      <c r="I64" s="57" t="s">
        <v>309</v>
      </c>
      <c r="J64" s="29"/>
    </row>
    <row r="65" spans="2:10" s="17" customFormat="1" ht="19.7" customHeight="1" x14ac:dyDescent="0.25">
      <c r="B65" s="21"/>
      <c r="C65" s="22"/>
      <c r="D65" s="32">
        <v>7161</v>
      </c>
      <c r="E65" s="36" t="s">
        <v>63</v>
      </c>
      <c r="F65" s="15" t="s">
        <v>136</v>
      </c>
      <c r="G65" s="15" t="s">
        <v>193</v>
      </c>
      <c r="H65" s="15" t="s">
        <v>262</v>
      </c>
      <c r="I65" s="57" t="s">
        <v>309</v>
      </c>
      <c r="J65" s="29"/>
    </row>
    <row r="66" spans="2:10" s="17" customFormat="1" ht="19.7" customHeight="1" x14ac:dyDescent="0.25">
      <c r="B66" s="21"/>
      <c r="C66" s="22"/>
      <c r="D66" s="32">
        <v>7162</v>
      </c>
      <c r="E66" s="15" t="s">
        <v>64</v>
      </c>
      <c r="F66" s="15" t="s">
        <v>147</v>
      </c>
      <c r="G66" s="33" t="s">
        <v>171</v>
      </c>
      <c r="H66" s="15" t="s">
        <v>274</v>
      </c>
      <c r="I66" s="57" t="s">
        <v>310</v>
      </c>
      <c r="J66" s="29"/>
    </row>
    <row r="67" spans="2:10" s="17" customFormat="1" ht="19.7" customHeight="1" x14ac:dyDescent="0.25">
      <c r="B67" s="21"/>
      <c r="C67" s="22"/>
      <c r="D67" s="32">
        <v>7163</v>
      </c>
      <c r="E67" s="15" t="s">
        <v>65</v>
      </c>
      <c r="F67" s="15" t="s">
        <v>148</v>
      </c>
      <c r="G67" s="33" t="s">
        <v>171</v>
      </c>
      <c r="H67" s="15" t="s">
        <v>275</v>
      </c>
      <c r="I67" s="57" t="s">
        <v>310</v>
      </c>
      <c r="J67" s="29"/>
    </row>
    <row r="68" spans="2:10" s="17" customFormat="1" ht="19.7" customHeight="1" x14ac:dyDescent="0.25">
      <c r="B68" s="21"/>
      <c r="C68" s="22"/>
      <c r="D68" s="31">
        <v>7164</v>
      </c>
      <c r="E68" s="34" t="s">
        <v>53</v>
      </c>
      <c r="F68" s="34" t="s">
        <v>138</v>
      </c>
      <c r="G68" s="30" t="s">
        <v>171</v>
      </c>
      <c r="H68" s="34" t="s">
        <v>264</v>
      </c>
      <c r="I68" s="57" t="s">
        <v>310</v>
      </c>
      <c r="J68" s="29"/>
    </row>
    <row r="69" spans="2:10" s="17" customFormat="1" ht="19.7" customHeight="1" x14ac:dyDescent="0.25">
      <c r="B69" s="21"/>
      <c r="C69" s="22"/>
      <c r="D69" s="30">
        <v>7166</v>
      </c>
      <c r="E69" s="55" t="s">
        <v>311</v>
      </c>
      <c r="F69" s="34" t="s">
        <v>149</v>
      </c>
      <c r="G69" s="30" t="s">
        <v>201</v>
      </c>
      <c r="H69" s="34" t="s">
        <v>276</v>
      </c>
      <c r="I69" s="57" t="s">
        <v>309</v>
      </c>
      <c r="J69" s="29"/>
    </row>
    <row r="70" spans="2:10" s="17" customFormat="1" ht="19.7" customHeight="1" x14ac:dyDescent="0.25">
      <c r="B70" s="21"/>
      <c r="C70" s="22"/>
      <c r="D70" s="32">
        <v>7167</v>
      </c>
      <c r="E70" s="33" t="s">
        <v>50</v>
      </c>
      <c r="F70" s="33" t="s">
        <v>135</v>
      </c>
      <c r="G70" s="33" t="s">
        <v>171</v>
      </c>
      <c r="H70" s="40" t="s">
        <v>261</v>
      </c>
      <c r="I70" s="57" t="s">
        <v>310</v>
      </c>
      <c r="J70" s="29"/>
    </row>
    <row r="71" spans="2:10" s="17" customFormat="1" ht="19.7" customHeight="1" x14ac:dyDescent="0.25">
      <c r="B71" s="21"/>
      <c r="C71" s="22"/>
      <c r="D71" s="30">
        <v>7168</v>
      </c>
      <c r="E71" s="30" t="s">
        <v>46</v>
      </c>
      <c r="F71" s="30" t="s">
        <v>129</v>
      </c>
      <c r="G71" s="30" t="s">
        <v>187</v>
      </c>
      <c r="H71" s="30" t="s">
        <v>254</v>
      </c>
      <c r="I71" s="57" t="s">
        <v>310</v>
      </c>
      <c r="J71" s="29"/>
    </row>
    <row r="72" spans="2:10" s="17" customFormat="1" ht="19.7" customHeight="1" x14ac:dyDescent="0.25">
      <c r="B72" s="21"/>
      <c r="C72" s="22"/>
      <c r="D72" s="30">
        <v>7169</v>
      </c>
      <c r="E72" s="30" t="s">
        <v>66</v>
      </c>
      <c r="F72" s="30" t="s">
        <v>105</v>
      </c>
      <c r="G72" s="30" t="s">
        <v>171</v>
      </c>
      <c r="H72" s="30" t="s">
        <v>228</v>
      </c>
      <c r="I72" s="57" t="s">
        <v>310</v>
      </c>
      <c r="J72" s="29"/>
    </row>
    <row r="73" spans="2:10" s="17" customFormat="1" ht="19.7" customHeight="1" x14ac:dyDescent="0.25">
      <c r="B73" s="21"/>
      <c r="C73" s="22"/>
      <c r="D73" s="30">
        <v>7170</v>
      </c>
      <c r="E73" s="30" t="s">
        <v>67</v>
      </c>
      <c r="F73" s="30" t="s">
        <v>106</v>
      </c>
      <c r="G73" s="30" t="s">
        <v>171</v>
      </c>
      <c r="H73" s="30" t="s">
        <v>229</v>
      </c>
      <c r="I73" s="57" t="s">
        <v>310</v>
      </c>
      <c r="J73" s="29"/>
    </row>
    <row r="74" spans="2:10" s="17" customFormat="1" ht="19.7" customHeight="1" x14ac:dyDescent="0.25">
      <c r="B74" s="21"/>
      <c r="C74" s="22"/>
      <c r="D74" s="30">
        <v>7171</v>
      </c>
      <c r="E74" s="30" t="s">
        <v>28</v>
      </c>
      <c r="F74" s="30" t="s">
        <v>120</v>
      </c>
      <c r="G74" s="30" t="s">
        <v>170</v>
      </c>
      <c r="H74" s="30" t="s">
        <v>246</v>
      </c>
      <c r="I74" s="57" t="s">
        <v>309</v>
      </c>
      <c r="J74" s="29"/>
    </row>
    <row r="75" spans="2:10" s="17" customFormat="1" ht="19.7" customHeight="1" x14ac:dyDescent="0.25">
      <c r="B75" s="21"/>
      <c r="C75" s="22"/>
      <c r="D75" s="31">
        <v>7172</v>
      </c>
      <c r="E75" s="30" t="s">
        <v>28</v>
      </c>
      <c r="F75" s="30" t="s">
        <v>107</v>
      </c>
      <c r="G75" s="30" t="s">
        <v>170</v>
      </c>
      <c r="H75" s="30" t="s">
        <v>230</v>
      </c>
      <c r="I75" s="57" t="s">
        <v>309</v>
      </c>
      <c r="J75" s="29"/>
    </row>
    <row r="76" spans="2:10" s="17" customFormat="1" ht="19.7" customHeight="1" x14ac:dyDescent="0.25">
      <c r="B76" s="21"/>
      <c r="C76" s="22"/>
      <c r="D76" s="30">
        <v>7173</v>
      </c>
      <c r="E76" s="30" t="s">
        <v>68</v>
      </c>
      <c r="F76" s="30" t="s">
        <v>150</v>
      </c>
      <c r="G76" s="30" t="s">
        <v>168</v>
      </c>
      <c r="H76" s="30" t="s">
        <v>222</v>
      </c>
      <c r="I76" s="57" t="s">
        <v>310</v>
      </c>
      <c r="J76" s="29"/>
    </row>
    <row r="77" spans="2:10" s="17" customFormat="1" ht="19.7" customHeight="1" x14ac:dyDescent="0.25">
      <c r="B77" s="21"/>
      <c r="C77" s="22"/>
      <c r="D77" s="31">
        <v>7174</v>
      </c>
      <c r="E77" s="30" t="s">
        <v>69</v>
      </c>
      <c r="F77" s="30" t="s">
        <v>126</v>
      </c>
      <c r="G77" s="30" t="s">
        <v>185</v>
      </c>
      <c r="H77" s="30" t="s">
        <v>252</v>
      </c>
      <c r="I77" s="57" t="s">
        <v>310</v>
      </c>
      <c r="J77" s="29"/>
    </row>
    <row r="78" spans="2:10" s="17" customFormat="1" ht="19.7" customHeight="1" x14ac:dyDescent="0.25">
      <c r="B78" s="21"/>
      <c r="C78" s="22"/>
      <c r="D78" s="31">
        <v>7175</v>
      </c>
      <c r="E78" s="30" t="s">
        <v>70</v>
      </c>
      <c r="F78" s="30" t="s">
        <v>127</v>
      </c>
      <c r="G78" s="30" t="s">
        <v>172</v>
      </c>
      <c r="H78" s="30" t="s">
        <v>226</v>
      </c>
      <c r="I78" s="57" t="s">
        <v>310</v>
      </c>
      <c r="J78" s="29"/>
    </row>
    <row r="79" spans="2:10" s="17" customFormat="1" ht="19.7" customHeight="1" x14ac:dyDescent="0.25">
      <c r="B79" s="21"/>
      <c r="C79" s="22"/>
      <c r="D79" s="31">
        <v>7176</v>
      </c>
      <c r="E79" s="30" t="s">
        <v>43</v>
      </c>
      <c r="F79" s="30" t="s">
        <v>115</v>
      </c>
      <c r="G79" s="30" t="s">
        <v>171</v>
      </c>
      <c r="H79" s="30" t="s">
        <v>240</v>
      </c>
      <c r="I79" s="57" t="s">
        <v>310</v>
      </c>
      <c r="J79" s="29"/>
    </row>
    <row r="80" spans="2:10" s="17" customFormat="1" ht="19.7" customHeight="1" x14ac:dyDescent="0.25">
      <c r="B80" s="21"/>
      <c r="C80" s="22"/>
      <c r="D80" s="31">
        <v>9100</v>
      </c>
      <c r="E80" s="30" t="s">
        <v>71</v>
      </c>
      <c r="F80" s="30" t="s">
        <v>83</v>
      </c>
      <c r="G80" s="30" t="s">
        <v>156</v>
      </c>
      <c r="H80" s="30" t="s">
        <v>207</v>
      </c>
      <c r="I80" s="33" t="s">
        <v>308</v>
      </c>
      <c r="J80" s="29"/>
    </row>
    <row r="81" spans="2:10" s="17" customFormat="1" ht="19.7" customHeight="1" x14ac:dyDescent="0.25">
      <c r="B81" s="21"/>
      <c r="C81" s="22"/>
      <c r="D81" s="31">
        <v>9101</v>
      </c>
      <c r="E81" s="30" t="s">
        <v>72</v>
      </c>
      <c r="F81" s="30" t="s">
        <v>84</v>
      </c>
      <c r="G81" s="30" t="s">
        <v>157</v>
      </c>
      <c r="H81" s="30" t="s">
        <v>208</v>
      </c>
      <c r="I81" s="33" t="s">
        <v>308</v>
      </c>
      <c r="J81" s="29"/>
    </row>
    <row r="82" spans="2:10" s="17" customFormat="1" ht="19.7" customHeight="1" x14ac:dyDescent="0.25">
      <c r="B82" s="21"/>
      <c r="C82" s="22"/>
      <c r="D82" s="31">
        <v>9102</v>
      </c>
      <c r="E82" s="30" t="s">
        <v>73</v>
      </c>
      <c r="F82" s="30" t="s">
        <v>151</v>
      </c>
      <c r="G82" s="30" t="s">
        <v>157</v>
      </c>
      <c r="H82" s="30" t="s">
        <v>277</v>
      </c>
      <c r="I82" s="33" t="s">
        <v>308</v>
      </c>
      <c r="J82" s="29"/>
    </row>
    <row r="83" spans="2:10" s="17" customFormat="1" ht="19.7" customHeight="1" x14ac:dyDescent="0.25">
      <c r="B83" s="21"/>
      <c r="C83" s="22"/>
      <c r="D83" s="31">
        <v>9105</v>
      </c>
      <c r="E83" s="30" t="s">
        <v>74</v>
      </c>
      <c r="F83" s="30" t="s">
        <v>88</v>
      </c>
      <c r="G83" s="30" t="s">
        <v>159</v>
      </c>
      <c r="H83" s="30" t="s">
        <v>211</v>
      </c>
      <c r="I83" s="33" t="s">
        <v>308</v>
      </c>
      <c r="J83" s="29"/>
    </row>
    <row r="84" spans="2:10" s="17" customFormat="1" ht="19.7" customHeight="1" x14ac:dyDescent="0.25">
      <c r="B84" s="21"/>
      <c r="C84" s="22"/>
      <c r="D84" s="31">
        <v>9107</v>
      </c>
      <c r="E84" s="56" t="s">
        <v>314</v>
      </c>
      <c r="F84" s="30" t="s">
        <v>96</v>
      </c>
      <c r="G84" s="30" t="s">
        <v>165</v>
      </c>
      <c r="H84" s="30" t="s">
        <v>219</v>
      </c>
      <c r="I84" s="33" t="s">
        <v>308</v>
      </c>
      <c r="J84" s="29"/>
    </row>
    <row r="85" spans="2:10" s="17" customFormat="1" ht="19.7" customHeight="1" x14ac:dyDescent="0.25">
      <c r="B85" s="21"/>
      <c r="C85" s="22"/>
      <c r="D85" s="30">
        <v>7177</v>
      </c>
      <c r="E85" s="30" t="s">
        <v>75</v>
      </c>
      <c r="F85" s="30" t="s">
        <v>124</v>
      </c>
      <c r="G85" s="30" t="s">
        <v>184</v>
      </c>
      <c r="H85" s="30" t="s">
        <v>250</v>
      </c>
      <c r="I85" s="57" t="s">
        <v>310</v>
      </c>
      <c r="J85" s="29"/>
    </row>
    <row r="86" spans="2:10" s="17" customFormat="1" ht="19.7" customHeight="1" x14ac:dyDescent="0.25">
      <c r="B86" s="21"/>
      <c r="C86" s="22"/>
      <c r="D86" s="30">
        <v>7179</v>
      </c>
      <c r="E86" t="s">
        <v>76</v>
      </c>
      <c r="F86" s="30" t="s">
        <v>20</v>
      </c>
      <c r="G86" s="30" t="s">
        <v>177</v>
      </c>
      <c r="H86" s="30" t="s">
        <v>235</v>
      </c>
      <c r="I86" s="57" t="s">
        <v>309</v>
      </c>
      <c r="J86" s="29"/>
    </row>
    <row r="87" spans="2:10" s="17" customFormat="1" ht="19.7" customHeight="1" x14ac:dyDescent="0.25">
      <c r="B87" s="21"/>
      <c r="C87" s="22"/>
      <c r="D87" s="30">
        <v>7178</v>
      </c>
      <c r="E87" t="s">
        <v>76</v>
      </c>
      <c r="F87" s="30" t="s">
        <v>93</v>
      </c>
      <c r="G87" s="30" t="s">
        <v>175</v>
      </c>
      <c r="H87" s="30" t="s">
        <v>233</v>
      </c>
      <c r="I87" s="57" t="s">
        <v>309</v>
      </c>
      <c r="J87" s="29"/>
    </row>
    <row r="88" spans="2:10" s="17" customFormat="1" ht="19.7" customHeight="1" x14ac:dyDescent="0.25">
      <c r="B88" s="21"/>
      <c r="C88" s="22"/>
      <c r="D88" s="30">
        <v>7180</v>
      </c>
      <c r="E88" s="30" t="s">
        <v>44</v>
      </c>
      <c r="F88" s="30" t="s">
        <v>19</v>
      </c>
      <c r="G88" s="30" t="s">
        <v>180</v>
      </c>
      <c r="H88" s="30" t="s">
        <v>241</v>
      </c>
      <c r="I88" s="57" t="s">
        <v>310</v>
      </c>
      <c r="J88" s="29"/>
    </row>
    <row r="89" spans="2:10" s="17" customFormat="1" ht="19.7" customHeight="1" x14ac:dyDescent="0.25">
      <c r="B89" s="21"/>
      <c r="C89" s="22"/>
      <c r="D89" s="28">
        <v>9108</v>
      </c>
      <c r="E89" s="153" t="s">
        <v>481</v>
      </c>
      <c r="F89" s="29" t="s">
        <v>482</v>
      </c>
      <c r="G89" s="29" t="s">
        <v>155</v>
      </c>
      <c r="H89" s="29" t="s">
        <v>483</v>
      </c>
      <c r="I89" s="153" t="s">
        <v>484</v>
      </c>
      <c r="J89" s="29"/>
    </row>
    <row r="90" spans="2:10" s="17" customFormat="1" ht="19.7" customHeight="1" x14ac:dyDescent="0.25">
      <c r="B90" s="21"/>
      <c r="C90" s="22"/>
      <c r="D90" s="28"/>
      <c r="E90" s="29"/>
      <c r="F90" s="29"/>
      <c r="G90" s="29"/>
      <c r="H90" s="29"/>
      <c r="I90" s="29"/>
      <c r="J90" s="29"/>
    </row>
    <row r="91" spans="2:10" s="17" customFormat="1" ht="19.7" customHeight="1" x14ac:dyDescent="0.25">
      <c r="B91" s="21"/>
      <c r="C91" s="22"/>
      <c r="D91" s="28"/>
      <c r="E91" s="29"/>
      <c r="F91" s="29"/>
      <c r="G91" s="29"/>
      <c r="H91" s="29"/>
      <c r="I91" s="29"/>
      <c r="J91" s="29"/>
    </row>
    <row r="92" spans="2:10" s="17" customFormat="1" ht="19.7" customHeight="1" x14ac:dyDescent="0.25">
      <c r="B92" s="21"/>
      <c r="C92" s="22"/>
      <c r="D92" s="28"/>
      <c r="E92" s="29"/>
      <c r="F92" s="29"/>
      <c r="G92" s="29"/>
      <c r="H92" s="29"/>
      <c r="I92" s="29"/>
      <c r="J92" s="29"/>
    </row>
    <row r="93" spans="2:10" s="17" customFormat="1" ht="19.7" customHeight="1" x14ac:dyDescent="0.25">
      <c r="B93" s="21"/>
      <c r="C93" s="22"/>
      <c r="D93" s="28"/>
      <c r="E93" s="29"/>
      <c r="F93" s="29"/>
      <c r="G93" s="29"/>
      <c r="H93" s="29"/>
      <c r="I93" s="29"/>
      <c r="J93" s="29"/>
    </row>
    <row r="94" spans="2:10" s="17" customFormat="1" ht="19.7" customHeight="1" x14ac:dyDescent="0.25">
      <c r="B94" s="21"/>
      <c r="C94" s="22"/>
      <c r="D94" s="28"/>
      <c r="E94" s="29"/>
      <c r="F94" s="29"/>
      <c r="G94" s="29"/>
      <c r="H94" s="29"/>
      <c r="I94" s="29"/>
      <c r="J94" s="29"/>
    </row>
    <row r="95" spans="2:10" s="17" customFormat="1" ht="19.7" customHeight="1" x14ac:dyDescent="0.25">
      <c r="B95" s="21"/>
      <c r="C95" s="22"/>
      <c r="D95" s="28"/>
      <c r="E95" s="29"/>
      <c r="F95" s="29"/>
      <c r="G95" s="29"/>
      <c r="H95" s="29"/>
      <c r="I95" s="29"/>
      <c r="J95" s="29"/>
    </row>
    <row r="96" spans="2:10" s="17" customFormat="1" ht="19.7" customHeight="1" x14ac:dyDescent="0.25">
      <c r="B96" s="21"/>
      <c r="C96" s="22"/>
      <c r="D96" s="28"/>
      <c r="E96" s="29"/>
      <c r="F96" s="29"/>
      <c r="G96" s="29"/>
      <c r="H96" s="29"/>
      <c r="I96" s="29"/>
      <c r="J96" s="29"/>
    </row>
    <row r="97" spans="2:10" s="17" customFormat="1" ht="19.7" customHeight="1" x14ac:dyDescent="0.25">
      <c r="B97" s="21"/>
      <c r="C97" s="22"/>
      <c r="D97" s="28"/>
      <c r="E97" s="29"/>
      <c r="F97" s="29"/>
      <c r="G97" s="29"/>
      <c r="H97" s="29"/>
      <c r="I97" s="29"/>
      <c r="J97" s="29"/>
    </row>
    <row r="98" spans="2:10" s="17" customFormat="1" ht="19.7" customHeight="1" x14ac:dyDescent="0.25">
      <c r="B98" s="21"/>
      <c r="C98" s="22"/>
      <c r="D98" s="28"/>
      <c r="E98" s="29"/>
      <c r="F98" s="29"/>
      <c r="G98" s="29"/>
      <c r="H98" s="29"/>
      <c r="I98" s="29"/>
      <c r="J98" s="29"/>
    </row>
    <row r="99" spans="2:10" s="17" customFormat="1" ht="19.7" customHeight="1" x14ac:dyDescent="0.25">
      <c r="B99" s="21"/>
      <c r="C99" s="22"/>
      <c r="D99" s="28"/>
      <c r="E99" s="29"/>
      <c r="F99" s="29"/>
      <c r="G99" s="29"/>
      <c r="H99" s="29"/>
      <c r="I99" s="29"/>
      <c r="J99" s="29"/>
    </row>
    <row r="100" spans="2:10" s="17" customFormat="1" ht="19.7" customHeight="1" x14ac:dyDescent="0.25">
      <c r="B100" s="21"/>
      <c r="C100" s="22"/>
      <c r="D100" s="28"/>
      <c r="E100" s="29"/>
      <c r="F100" s="29"/>
      <c r="G100" s="29"/>
      <c r="H100" s="29"/>
      <c r="I100" s="29"/>
      <c r="J100" s="29"/>
    </row>
    <row r="101" spans="2:10" s="17" customFormat="1" ht="19.7" customHeight="1" x14ac:dyDescent="0.25">
      <c r="B101" s="21"/>
      <c r="C101" s="22"/>
      <c r="D101" s="28"/>
      <c r="E101" s="29"/>
      <c r="F101" s="29"/>
      <c r="G101" s="29"/>
      <c r="H101" s="29"/>
      <c r="I101" s="29"/>
      <c r="J101" s="29"/>
    </row>
    <row r="102" spans="2:10" s="17" customFormat="1" ht="19.7" customHeight="1" x14ac:dyDescent="0.25">
      <c r="B102" s="21"/>
      <c r="C102" s="22"/>
      <c r="D102" s="28"/>
      <c r="E102" s="29"/>
      <c r="F102" s="29"/>
      <c r="G102" s="29"/>
      <c r="H102" s="29"/>
      <c r="I102" s="29"/>
      <c r="J102" s="29"/>
    </row>
    <row r="103" spans="2:10" s="17" customFormat="1" ht="19.7" customHeight="1" x14ac:dyDescent="0.25">
      <c r="B103" s="21"/>
      <c r="C103" s="22"/>
      <c r="D103" s="28"/>
      <c r="E103" s="29"/>
      <c r="F103" s="29"/>
      <c r="G103" s="29"/>
      <c r="H103" s="29"/>
      <c r="I103" s="29"/>
      <c r="J103" s="29"/>
    </row>
    <row r="104" spans="2:10" s="17" customFormat="1" ht="19.7" customHeight="1" x14ac:dyDescent="0.25">
      <c r="B104" s="21"/>
      <c r="C104" s="22"/>
      <c r="D104" s="28"/>
      <c r="E104" s="29"/>
      <c r="F104" s="29"/>
      <c r="G104" s="29"/>
      <c r="H104" s="29"/>
      <c r="I104" s="29"/>
      <c r="J104" s="29"/>
    </row>
    <row r="105" spans="2:10" s="17" customFormat="1" ht="19.7" customHeight="1" x14ac:dyDescent="0.25">
      <c r="B105" s="21"/>
      <c r="C105" s="22"/>
      <c r="D105" s="28"/>
      <c r="E105" s="29"/>
      <c r="F105" s="29"/>
      <c r="G105" s="29"/>
      <c r="H105" s="29"/>
      <c r="I105" s="29"/>
      <c r="J105" s="29"/>
    </row>
    <row r="106" spans="2:10" s="17" customFormat="1" ht="19.7" customHeight="1" x14ac:dyDescent="0.25">
      <c r="B106" s="21"/>
      <c r="C106" s="22"/>
      <c r="D106" s="28"/>
      <c r="E106" s="29"/>
      <c r="F106" s="29"/>
      <c r="G106" s="29"/>
      <c r="H106" s="29"/>
      <c r="I106" s="29"/>
      <c r="J106" s="29"/>
    </row>
    <row r="107" spans="2:10" s="17" customFormat="1" ht="19.7" customHeight="1" x14ac:dyDescent="0.25">
      <c r="B107" s="21"/>
      <c r="C107" s="22"/>
      <c r="D107" s="28"/>
      <c r="E107" s="29"/>
      <c r="F107" s="29"/>
      <c r="G107" s="29"/>
      <c r="H107" s="29"/>
      <c r="I107" s="29"/>
      <c r="J107" s="29"/>
    </row>
    <row r="108" spans="2:10" s="17" customFormat="1" ht="19.7" customHeight="1" x14ac:dyDescent="0.25">
      <c r="B108" s="21"/>
      <c r="C108" s="22"/>
      <c r="D108" s="28"/>
      <c r="E108" s="29"/>
      <c r="F108" s="29"/>
      <c r="G108" s="29"/>
      <c r="H108" s="29"/>
      <c r="I108" s="29"/>
      <c r="J108" s="29"/>
    </row>
    <row r="109" spans="2:10" s="17" customFormat="1" ht="19.7" customHeight="1" x14ac:dyDescent="0.25">
      <c r="B109" s="21"/>
      <c r="C109" s="22"/>
      <c r="D109" s="28"/>
      <c r="E109" s="29"/>
      <c r="F109" s="29"/>
      <c r="G109" s="29"/>
      <c r="H109" s="29"/>
      <c r="I109" s="29"/>
      <c r="J109" s="29"/>
    </row>
    <row r="110" spans="2:10" s="17" customFormat="1" ht="19.7" customHeight="1" x14ac:dyDescent="0.25">
      <c r="B110" s="21"/>
      <c r="C110" s="22"/>
      <c r="D110" s="28"/>
      <c r="E110" s="29"/>
      <c r="F110" s="29"/>
      <c r="G110" s="29"/>
      <c r="H110" s="29"/>
      <c r="I110" s="29"/>
      <c r="J110" s="29"/>
    </row>
    <row r="111" spans="2:10" s="17" customFormat="1" ht="19.7" customHeight="1" x14ac:dyDescent="0.25">
      <c r="B111" s="21"/>
      <c r="C111" s="22"/>
      <c r="D111" s="28"/>
      <c r="E111" s="29"/>
      <c r="F111" s="29"/>
      <c r="G111" s="29"/>
      <c r="H111" s="29"/>
      <c r="I111" s="29"/>
      <c r="J111" s="29"/>
    </row>
    <row r="112" spans="2:10" s="17" customFormat="1" ht="19.7" customHeight="1" x14ac:dyDescent="0.25">
      <c r="B112" s="21"/>
      <c r="C112" s="22"/>
      <c r="D112" s="28"/>
      <c r="E112" s="29"/>
      <c r="F112" s="29"/>
      <c r="G112" s="29"/>
      <c r="H112" s="29"/>
      <c r="I112" s="29"/>
      <c r="J112" s="29"/>
    </row>
    <row r="113" spans="2:10" s="17" customFormat="1" ht="19.7" customHeight="1" x14ac:dyDescent="0.25">
      <c r="B113" s="21"/>
      <c r="C113" s="22"/>
      <c r="D113" s="28"/>
      <c r="E113" s="29"/>
      <c r="F113" s="29"/>
      <c r="G113" s="29"/>
      <c r="H113" s="29"/>
      <c r="I113" s="29"/>
      <c r="J113" s="29"/>
    </row>
    <row r="114" spans="2:10" s="17" customFormat="1" ht="19.7" customHeight="1" x14ac:dyDescent="0.25">
      <c r="B114" s="21"/>
      <c r="C114" s="22"/>
      <c r="D114" s="28"/>
      <c r="E114" s="29"/>
      <c r="F114" s="29"/>
      <c r="G114" s="29"/>
      <c r="H114" s="29"/>
      <c r="I114" s="29"/>
      <c r="J114" s="29"/>
    </row>
    <row r="115" spans="2:10" s="17" customFormat="1" ht="19.7" customHeight="1" x14ac:dyDescent="0.25">
      <c r="B115" s="21"/>
      <c r="C115" s="22"/>
      <c r="D115" s="28"/>
      <c r="E115" s="29"/>
      <c r="F115" s="29"/>
      <c r="G115" s="29"/>
      <c r="H115" s="29"/>
      <c r="I115" s="29"/>
      <c r="J115" s="29"/>
    </row>
    <row r="116" spans="2:10" s="17" customFormat="1" ht="19.7" customHeight="1" x14ac:dyDescent="0.25">
      <c r="B116" s="21"/>
      <c r="C116" s="22"/>
      <c r="D116" s="28"/>
      <c r="E116" s="29"/>
      <c r="F116" s="29"/>
      <c r="G116" s="29"/>
      <c r="H116" s="29"/>
      <c r="I116" s="29"/>
      <c r="J116" s="29"/>
    </row>
    <row r="117" spans="2:10" s="17" customFormat="1" ht="19.7" customHeight="1" x14ac:dyDescent="0.25">
      <c r="B117" s="21"/>
      <c r="C117" s="22"/>
      <c r="D117" s="28"/>
      <c r="E117" s="29"/>
      <c r="F117" s="29"/>
      <c r="G117" s="29"/>
      <c r="H117" s="29"/>
      <c r="I117" s="29"/>
      <c r="J117" s="29"/>
    </row>
    <row r="118" spans="2:10" s="17" customFormat="1" ht="19.7" customHeight="1" x14ac:dyDescent="0.25">
      <c r="B118" s="21"/>
      <c r="C118" s="22"/>
      <c r="D118" s="28"/>
      <c r="E118" s="29"/>
      <c r="F118" s="29"/>
      <c r="G118" s="29"/>
      <c r="H118" s="29"/>
      <c r="I118" s="29"/>
      <c r="J118" s="29"/>
    </row>
    <row r="119" spans="2:10" s="17" customFormat="1" ht="19.7" customHeight="1" x14ac:dyDescent="0.25">
      <c r="B119" s="21"/>
      <c r="C119" s="22"/>
      <c r="D119" s="28"/>
      <c r="E119" s="29"/>
      <c r="F119" s="29"/>
      <c r="G119" s="29"/>
      <c r="H119" s="29"/>
      <c r="I119" s="29"/>
      <c r="J119" s="29"/>
    </row>
    <row r="120" spans="2:10" s="17" customFormat="1" ht="19.7" customHeight="1" x14ac:dyDescent="0.25">
      <c r="B120" s="21"/>
      <c r="C120" s="22"/>
      <c r="D120" s="28"/>
      <c r="E120" s="29"/>
      <c r="F120" s="29"/>
      <c r="G120" s="29"/>
      <c r="H120" s="29"/>
      <c r="I120" s="29"/>
      <c r="J120" s="29"/>
    </row>
    <row r="121" spans="2:10" s="17" customFormat="1" ht="19.7" customHeight="1" x14ac:dyDescent="0.25">
      <c r="B121" s="21"/>
      <c r="C121" s="22"/>
      <c r="D121" s="28"/>
      <c r="E121" s="29"/>
      <c r="F121" s="29"/>
      <c r="G121" s="29"/>
      <c r="H121" s="29"/>
      <c r="I121" s="29"/>
      <c r="J121" s="29"/>
    </row>
    <row r="122" spans="2:10" s="17" customFormat="1" ht="19.7" customHeight="1" x14ac:dyDescent="0.25">
      <c r="B122" s="21"/>
      <c r="C122" s="22"/>
      <c r="D122" s="28"/>
      <c r="E122" s="29"/>
      <c r="F122" s="29"/>
      <c r="G122" s="29"/>
      <c r="H122" s="29"/>
      <c r="I122" s="29"/>
      <c r="J122" s="29"/>
    </row>
    <row r="123" spans="2:10" s="17" customFormat="1" ht="19.7" customHeight="1" x14ac:dyDescent="0.25">
      <c r="B123" s="21"/>
      <c r="C123" s="22"/>
      <c r="D123" s="28"/>
      <c r="E123" s="29"/>
      <c r="F123" s="29"/>
      <c r="G123" s="29"/>
      <c r="H123" s="29"/>
      <c r="I123" s="29"/>
      <c r="J123" s="29"/>
    </row>
    <row r="124" spans="2:10" s="17" customFormat="1" ht="19.7" customHeight="1" x14ac:dyDescent="0.25">
      <c r="B124" s="21"/>
      <c r="C124" s="22"/>
      <c r="D124" s="28"/>
      <c r="E124" s="29"/>
      <c r="F124" s="29"/>
      <c r="G124" s="29"/>
      <c r="H124" s="29"/>
      <c r="I124" s="29"/>
      <c r="J124" s="29"/>
    </row>
    <row r="125" spans="2:10" s="17" customFormat="1" ht="19.7" customHeight="1" x14ac:dyDescent="0.25">
      <c r="B125" s="21"/>
      <c r="C125" s="22"/>
      <c r="D125" s="28"/>
      <c r="E125" s="29"/>
      <c r="F125" s="29"/>
      <c r="G125" s="29"/>
      <c r="H125" s="29"/>
      <c r="I125" s="29"/>
      <c r="J125" s="29"/>
    </row>
    <row r="126" spans="2:10" s="17" customFormat="1" ht="19.7" customHeight="1" x14ac:dyDescent="0.25">
      <c r="B126" s="21"/>
      <c r="C126" s="22"/>
      <c r="D126" s="28"/>
      <c r="E126" s="29"/>
      <c r="F126" s="29"/>
      <c r="G126" s="29"/>
      <c r="H126" s="29"/>
      <c r="I126" s="29"/>
      <c r="J126" s="29"/>
    </row>
    <row r="127" spans="2:10" s="17" customFormat="1" ht="19.7" customHeight="1" x14ac:dyDescent="0.25">
      <c r="B127" s="21"/>
      <c r="C127" s="22"/>
      <c r="D127" s="28"/>
      <c r="E127" s="29"/>
      <c r="F127" s="29"/>
      <c r="G127" s="29"/>
      <c r="H127" s="29"/>
      <c r="I127" s="29"/>
      <c r="J127" s="29"/>
    </row>
    <row r="128" spans="2:10" s="17" customFormat="1" ht="19.7" customHeight="1" x14ac:dyDescent="0.25">
      <c r="B128" s="21"/>
      <c r="C128" s="22"/>
      <c r="D128" s="28"/>
      <c r="E128" s="29"/>
      <c r="F128" s="29"/>
      <c r="G128" s="29"/>
      <c r="H128" s="29"/>
      <c r="I128" s="29"/>
      <c r="J128" s="29"/>
    </row>
    <row r="129" spans="2:10" s="17" customFormat="1" ht="19.7" customHeight="1" x14ac:dyDescent="0.25">
      <c r="B129" s="21"/>
      <c r="C129" s="22"/>
      <c r="D129" s="28"/>
      <c r="E129" s="29"/>
      <c r="F129" s="29"/>
      <c r="G129" s="29"/>
      <c r="H129" s="29"/>
      <c r="I129" s="29"/>
      <c r="J129" s="29"/>
    </row>
    <row r="130" spans="2:10" s="17" customFormat="1" ht="19.7" customHeight="1" x14ac:dyDescent="0.25">
      <c r="B130" s="21"/>
      <c r="C130" s="22"/>
      <c r="D130" s="28"/>
      <c r="E130" s="29"/>
      <c r="F130" s="29"/>
      <c r="G130" s="29"/>
      <c r="H130" s="29"/>
      <c r="I130" s="29"/>
      <c r="J130" s="29"/>
    </row>
    <row r="131" spans="2:10" s="17" customFormat="1" ht="19.7" customHeight="1" x14ac:dyDescent="0.25">
      <c r="B131" s="21"/>
      <c r="C131" s="22"/>
      <c r="D131" s="28"/>
      <c r="E131" s="29"/>
      <c r="F131" s="29"/>
      <c r="G131" s="29"/>
      <c r="H131" s="29"/>
      <c r="I131" s="29"/>
      <c r="J131" s="29"/>
    </row>
    <row r="132" spans="2:10" s="17" customFormat="1" ht="19.7" customHeight="1" x14ac:dyDescent="0.25">
      <c r="B132" s="21"/>
      <c r="C132" s="22"/>
      <c r="D132" s="28"/>
      <c r="E132" s="29"/>
      <c r="F132" s="29"/>
      <c r="G132" s="29"/>
      <c r="H132" s="29"/>
      <c r="I132" s="29"/>
      <c r="J132" s="29"/>
    </row>
    <row r="133" spans="2:10" s="17" customFormat="1" ht="19.7" customHeight="1" x14ac:dyDescent="0.25">
      <c r="B133" s="21"/>
      <c r="C133" s="22"/>
      <c r="D133" s="28"/>
      <c r="E133" s="29"/>
      <c r="F133" s="29"/>
      <c r="G133" s="29"/>
      <c r="H133" s="29"/>
      <c r="I133" s="29"/>
      <c r="J133" s="29"/>
    </row>
    <row r="134" spans="2:10" s="17" customFormat="1" ht="19.7" customHeight="1" x14ac:dyDescent="0.25">
      <c r="B134" s="21"/>
      <c r="C134" s="22"/>
      <c r="D134" s="28"/>
      <c r="E134" s="29"/>
      <c r="F134" s="29"/>
      <c r="G134" s="29"/>
      <c r="H134" s="29"/>
      <c r="I134" s="29"/>
      <c r="J134" s="29"/>
    </row>
    <row r="135" spans="2:10" s="17" customFormat="1" ht="19.7" customHeight="1" x14ac:dyDescent="0.25">
      <c r="B135" s="21"/>
      <c r="C135" s="22"/>
      <c r="D135" s="28"/>
      <c r="E135" s="29"/>
      <c r="F135" s="29"/>
      <c r="G135" s="29"/>
      <c r="H135" s="29"/>
      <c r="I135" s="29"/>
      <c r="J135" s="29"/>
    </row>
    <row r="136" spans="2:10" s="17" customFormat="1" ht="19.7" customHeight="1" x14ac:dyDescent="0.25">
      <c r="B136" s="21"/>
      <c r="C136" s="22"/>
      <c r="D136" s="28"/>
      <c r="E136" s="29"/>
      <c r="F136" s="29"/>
      <c r="G136" s="29"/>
      <c r="H136" s="29"/>
      <c r="I136" s="29"/>
      <c r="J136" s="29"/>
    </row>
    <row r="137" spans="2:10" s="17" customFormat="1" ht="19.7" customHeight="1" x14ac:dyDescent="0.25">
      <c r="B137" s="21"/>
      <c r="C137" s="22"/>
      <c r="D137" s="28"/>
      <c r="E137" s="29"/>
      <c r="F137" s="29"/>
      <c r="G137" s="29"/>
      <c r="H137" s="29"/>
      <c r="I137" s="29"/>
      <c r="J137" s="29"/>
    </row>
    <row r="138" spans="2:10" s="17" customFormat="1" ht="19.7" customHeight="1" x14ac:dyDescent="0.25">
      <c r="B138" s="21"/>
      <c r="C138" s="22"/>
      <c r="D138" s="28"/>
      <c r="E138" s="29"/>
      <c r="F138" s="29"/>
      <c r="G138" s="29"/>
      <c r="H138" s="29"/>
      <c r="I138" s="29"/>
      <c r="J138" s="29"/>
    </row>
    <row r="139" spans="2:10" s="17" customFormat="1" ht="19.7" customHeight="1" x14ac:dyDescent="0.25">
      <c r="B139" s="21"/>
      <c r="C139" s="22"/>
      <c r="D139" s="28"/>
      <c r="E139" s="29"/>
      <c r="F139" s="29"/>
      <c r="G139" s="29"/>
      <c r="H139" s="29"/>
      <c r="I139" s="29"/>
      <c r="J139" s="29"/>
    </row>
    <row r="140" spans="2:10" s="17" customFormat="1" ht="19.7" customHeight="1" x14ac:dyDescent="0.25">
      <c r="B140" s="21"/>
      <c r="C140" s="22"/>
      <c r="D140" s="28"/>
      <c r="E140" s="29"/>
      <c r="F140" s="29"/>
      <c r="G140" s="29"/>
      <c r="H140" s="29"/>
      <c r="I140" s="29"/>
      <c r="J140" s="29"/>
    </row>
    <row r="141" spans="2:10" s="17" customFormat="1" ht="19.7" customHeight="1" x14ac:dyDescent="0.25">
      <c r="B141" s="21"/>
      <c r="C141" s="22"/>
      <c r="D141" s="28"/>
      <c r="E141" s="29"/>
      <c r="F141" s="29"/>
      <c r="G141" s="29"/>
      <c r="H141" s="29"/>
      <c r="I141" s="29"/>
      <c r="J141" s="29"/>
    </row>
    <row r="142" spans="2:10" s="17" customFormat="1" ht="19.7" customHeight="1" x14ac:dyDescent="0.25">
      <c r="B142" s="21"/>
      <c r="C142" s="22"/>
      <c r="D142" s="28"/>
      <c r="E142" s="29"/>
      <c r="F142" s="29"/>
      <c r="G142" s="29"/>
      <c r="H142" s="29"/>
      <c r="I142" s="29"/>
      <c r="J142" s="29"/>
    </row>
    <row r="143" spans="2:10" s="17" customFormat="1" ht="19.7" customHeight="1" x14ac:dyDescent="0.25">
      <c r="B143" s="21"/>
      <c r="C143" s="22"/>
      <c r="D143" s="28"/>
      <c r="E143" s="29"/>
      <c r="F143" s="29"/>
      <c r="G143" s="29"/>
      <c r="H143" s="29"/>
      <c r="I143" s="29"/>
      <c r="J143" s="29"/>
    </row>
    <row r="144" spans="2:10" s="17" customFormat="1" ht="19.7" customHeight="1" x14ac:dyDescent="0.25">
      <c r="B144" s="21"/>
      <c r="C144" s="22"/>
      <c r="D144" s="28"/>
      <c r="E144" s="29"/>
      <c r="F144" s="29"/>
      <c r="G144" s="29"/>
      <c r="H144" s="29"/>
      <c r="I144" s="29"/>
      <c r="J144" s="29"/>
    </row>
    <row r="145" spans="2:10" s="17" customFormat="1" ht="19.7" customHeight="1" x14ac:dyDescent="0.25">
      <c r="B145" s="21"/>
      <c r="C145" s="22"/>
      <c r="D145" s="28"/>
      <c r="E145" s="29"/>
      <c r="F145" s="29"/>
      <c r="G145" s="29"/>
      <c r="H145" s="29"/>
      <c r="I145" s="29"/>
      <c r="J145" s="29"/>
    </row>
    <row r="146" spans="2:10" s="17" customFormat="1" ht="19.7" customHeight="1" x14ac:dyDescent="0.25">
      <c r="B146" s="21"/>
      <c r="C146" s="22"/>
      <c r="D146" s="28"/>
      <c r="E146" s="29"/>
      <c r="F146" s="29"/>
      <c r="G146" s="29"/>
      <c r="H146" s="29"/>
      <c r="I146" s="29"/>
      <c r="J146" s="29"/>
    </row>
    <row r="147" spans="2:10" s="17" customFormat="1" ht="19.7" customHeight="1" x14ac:dyDescent="0.25">
      <c r="B147" s="21"/>
      <c r="C147" s="22"/>
      <c r="D147" s="28"/>
      <c r="E147" s="29"/>
      <c r="F147" s="29"/>
      <c r="G147" s="29"/>
      <c r="H147" s="29"/>
      <c r="I147" s="29"/>
      <c r="J147" s="29"/>
    </row>
    <row r="148" spans="2:10" s="17" customFormat="1" ht="19.7" customHeight="1" x14ac:dyDescent="0.25">
      <c r="B148" s="21"/>
      <c r="C148" s="22"/>
      <c r="D148" s="28"/>
      <c r="E148" s="29"/>
      <c r="F148" s="29"/>
      <c r="G148" s="29"/>
      <c r="H148" s="29"/>
      <c r="I148" s="29"/>
      <c r="J148" s="29"/>
    </row>
    <row r="149" spans="2:10" s="17" customFormat="1" ht="19.7" customHeight="1" x14ac:dyDescent="0.25">
      <c r="B149" s="21"/>
      <c r="C149" s="22"/>
      <c r="D149" s="28"/>
      <c r="E149" s="29"/>
      <c r="F149" s="29"/>
      <c r="G149" s="29"/>
      <c r="H149" s="29"/>
      <c r="I149" s="29"/>
      <c r="J149" s="29"/>
    </row>
    <row r="150" spans="2:10" s="17" customFormat="1" ht="19.7" customHeight="1" x14ac:dyDescent="0.25">
      <c r="B150" s="21"/>
      <c r="C150" s="22"/>
      <c r="D150" s="28"/>
      <c r="E150" s="29"/>
      <c r="F150" s="29"/>
      <c r="G150" s="29"/>
      <c r="H150" s="29"/>
      <c r="I150" s="29"/>
      <c r="J150" s="29"/>
    </row>
    <row r="151" spans="2:10" s="17" customFormat="1" ht="19.7" customHeight="1" x14ac:dyDescent="0.25">
      <c r="B151" s="21"/>
      <c r="C151" s="22"/>
      <c r="D151" s="28"/>
      <c r="E151" s="29"/>
      <c r="F151" s="29"/>
      <c r="G151" s="29"/>
      <c r="H151" s="29"/>
      <c r="I151" s="29"/>
      <c r="J151" s="29"/>
    </row>
    <row r="152" spans="2:10" s="17" customFormat="1" ht="19.7" customHeight="1" x14ac:dyDescent="0.25">
      <c r="B152" s="21"/>
      <c r="C152" s="22"/>
      <c r="D152" s="28"/>
      <c r="E152" s="29"/>
      <c r="F152" s="29"/>
      <c r="G152" s="29"/>
      <c r="H152" s="29"/>
      <c r="I152" s="29"/>
      <c r="J152" s="29"/>
    </row>
    <row r="153" spans="2:10" s="17" customFormat="1" ht="19.7" customHeight="1" x14ac:dyDescent="0.25">
      <c r="B153" s="21"/>
      <c r="C153" s="22"/>
      <c r="D153" s="28"/>
      <c r="E153" s="29"/>
      <c r="F153" s="29"/>
      <c r="G153" s="29"/>
      <c r="H153" s="29"/>
      <c r="I153" s="29"/>
      <c r="J153" s="29"/>
    </row>
    <row r="154" spans="2:10" s="17" customFormat="1" ht="19.7" customHeight="1" x14ac:dyDescent="0.25">
      <c r="B154" s="21"/>
      <c r="C154" s="22"/>
      <c r="D154" s="28"/>
      <c r="E154" s="29"/>
      <c r="F154" s="29"/>
      <c r="G154" s="29"/>
      <c r="H154" s="29"/>
      <c r="I154" s="29"/>
      <c r="J154" s="29"/>
    </row>
    <row r="155" spans="2:10" s="17" customFormat="1" ht="19.7" customHeight="1" x14ac:dyDescent="0.25">
      <c r="B155" s="21"/>
      <c r="C155" s="22"/>
      <c r="D155" s="28"/>
      <c r="E155" s="29"/>
      <c r="F155" s="29"/>
      <c r="G155" s="29"/>
      <c r="H155" s="29"/>
      <c r="I155" s="29"/>
      <c r="J155" s="29"/>
    </row>
    <row r="156" spans="2:10" s="17" customFormat="1" ht="19.7" customHeight="1" x14ac:dyDescent="0.25">
      <c r="B156" s="21"/>
      <c r="C156" s="22"/>
      <c r="D156" s="28"/>
      <c r="E156" s="29"/>
      <c r="F156" s="29"/>
      <c r="G156" s="29"/>
      <c r="H156" s="29"/>
      <c r="I156" s="29"/>
      <c r="J156" s="29"/>
    </row>
    <row r="157" spans="2:10" s="17" customFormat="1" ht="19.7" customHeight="1" x14ac:dyDescent="0.25">
      <c r="B157" s="21"/>
      <c r="C157" s="22"/>
      <c r="D157" s="28"/>
      <c r="E157" s="29"/>
      <c r="F157" s="29"/>
      <c r="G157" s="29"/>
      <c r="H157" s="29"/>
      <c r="I157" s="29"/>
      <c r="J157" s="29"/>
    </row>
    <row r="158" spans="2:10" s="17" customFormat="1" ht="19.7" customHeight="1" x14ac:dyDescent="0.25">
      <c r="B158" s="21"/>
      <c r="C158" s="22"/>
      <c r="D158" s="28"/>
      <c r="E158" s="29"/>
      <c r="F158" s="29"/>
      <c r="G158" s="29"/>
      <c r="H158" s="29"/>
      <c r="I158" s="29"/>
      <c r="J158" s="29"/>
    </row>
    <row r="159" spans="2:10" s="17" customFormat="1" ht="19.7" customHeight="1" x14ac:dyDescent="0.25">
      <c r="B159" s="21"/>
      <c r="C159" s="22"/>
      <c r="D159" s="28"/>
      <c r="E159" s="29"/>
      <c r="F159" s="29"/>
      <c r="G159" s="29"/>
      <c r="H159" s="29"/>
      <c r="I159" s="29"/>
      <c r="J159" s="29"/>
    </row>
    <row r="160" spans="2:10" s="17" customFormat="1" ht="19.7" customHeight="1" x14ac:dyDescent="0.25">
      <c r="B160" s="21"/>
      <c r="C160" s="22"/>
      <c r="D160" s="28"/>
      <c r="E160" s="29"/>
      <c r="F160" s="29"/>
      <c r="G160" s="29"/>
      <c r="H160" s="29"/>
      <c r="I160" s="29"/>
      <c r="J160" s="29"/>
    </row>
    <row r="161" spans="2:10" s="17" customFormat="1" ht="19.7" customHeight="1" x14ac:dyDescent="0.25">
      <c r="B161" s="21"/>
      <c r="C161" s="22"/>
      <c r="D161" s="28"/>
      <c r="E161" s="29"/>
      <c r="F161" s="29"/>
      <c r="G161" s="29"/>
      <c r="H161" s="29"/>
      <c r="I161" s="29"/>
      <c r="J161" s="29"/>
    </row>
    <row r="162" spans="2:10" s="17" customFormat="1" ht="19.7" customHeight="1" x14ac:dyDescent="0.25">
      <c r="B162" s="21"/>
      <c r="C162" s="22"/>
      <c r="D162" s="28"/>
      <c r="E162" s="29"/>
      <c r="F162" s="29"/>
      <c r="G162" s="29"/>
      <c r="H162" s="29"/>
      <c r="I162" s="29"/>
      <c r="J162" s="29"/>
    </row>
    <row r="163" spans="2:10" s="17" customFormat="1" ht="19.7" customHeight="1" x14ac:dyDescent="0.25">
      <c r="B163" s="21"/>
      <c r="C163" s="22"/>
      <c r="D163" s="28"/>
      <c r="E163" s="29"/>
      <c r="F163" s="29"/>
      <c r="G163" s="29"/>
      <c r="H163" s="29"/>
      <c r="I163" s="29"/>
      <c r="J163" s="29"/>
    </row>
    <row r="164" spans="2:10" s="17" customFormat="1" ht="19.7" customHeight="1" x14ac:dyDescent="0.25">
      <c r="B164" s="21"/>
      <c r="C164" s="22"/>
      <c r="D164" s="28"/>
      <c r="E164" s="29"/>
      <c r="F164" s="29"/>
      <c r="G164" s="29"/>
      <c r="H164" s="29"/>
      <c r="I164" s="29"/>
      <c r="J164" s="29"/>
    </row>
    <row r="165" spans="2:10" s="17" customFormat="1" ht="19.7" customHeight="1" x14ac:dyDescent="0.25">
      <c r="B165" s="21"/>
      <c r="C165" s="22"/>
      <c r="D165" s="28"/>
      <c r="E165" s="29"/>
      <c r="F165" s="29"/>
      <c r="G165" s="29"/>
      <c r="H165" s="29"/>
      <c r="I165" s="29"/>
      <c r="J165" s="29"/>
    </row>
    <row r="166" spans="2:10" s="17" customFormat="1" ht="19.7" customHeight="1" x14ac:dyDescent="0.25">
      <c r="B166" s="21"/>
      <c r="C166" s="22"/>
      <c r="D166" s="28"/>
      <c r="E166" s="29"/>
      <c r="F166" s="29"/>
      <c r="G166" s="29"/>
      <c r="H166" s="29"/>
      <c r="I166" s="29"/>
      <c r="J166" s="29"/>
    </row>
    <row r="167" spans="2:10" s="17" customFormat="1" ht="19.7" customHeight="1" x14ac:dyDescent="0.25">
      <c r="B167" s="21"/>
      <c r="C167" s="22"/>
      <c r="D167" s="28"/>
      <c r="E167" s="29"/>
      <c r="F167" s="29"/>
      <c r="G167" s="29"/>
      <c r="H167" s="29"/>
      <c r="I167" s="29"/>
      <c r="J167" s="29"/>
    </row>
    <row r="168" spans="2:10" s="17" customFormat="1" ht="19.7" customHeight="1" x14ac:dyDescent="0.25">
      <c r="B168" s="21"/>
      <c r="C168" s="22"/>
      <c r="D168" s="28"/>
      <c r="E168" s="29"/>
      <c r="F168" s="29"/>
      <c r="G168" s="29"/>
      <c r="H168" s="29"/>
      <c r="I168" s="29"/>
      <c r="J168" s="29"/>
    </row>
    <row r="169" spans="2:10" s="17" customFormat="1" ht="19.7" customHeight="1" x14ac:dyDescent="0.25">
      <c r="B169" s="21"/>
      <c r="C169" s="22"/>
      <c r="D169" s="28"/>
      <c r="E169" s="29"/>
      <c r="F169" s="29"/>
      <c r="G169" s="29"/>
      <c r="H169" s="29"/>
      <c r="I169" s="29"/>
      <c r="J169" s="29"/>
    </row>
    <row r="170" spans="2:10" s="17" customFormat="1" ht="19.7" customHeight="1" x14ac:dyDescent="0.25">
      <c r="B170" s="21"/>
      <c r="C170" s="22"/>
      <c r="D170" s="28"/>
      <c r="E170" s="29"/>
      <c r="F170" s="29"/>
      <c r="G170" s="29"/>
      <c r="H170" s="29"/>
      <c r="I170" s="29"/>
      <c r="J170" s="29"/>
    </row>
    <row r="171" spans="2:10" s="17" customFormat="1" ht="19.7" customHeight="1" x14ac:dyDescent="0.25">
      <c r="B171" s="21"/>
      <c r="C171" s="22"/>
      <c r="D171" s="28"/>
      <c r="E171" s="29"/>
      <c r="F171" s="29"/>
      <c r="G171" s="29"/>
      <c r="H171" s="29"/>
      <c r="I171" s="29"/>
      <c r="J171" s="29"/>
    </row>
    <row r="172" spans="2:10" s="17" customFormat="1" ht="19.7" customHeight="1" x14ac:dyDescent="0.25">
      <c r="B172" s="21"/>
      <c r="C172" s="22"/>
      <c r="D172" s="28"/>
      <c r="E172" s="29"/>
      <c r="F172" s="29"/>
      <c r="G172" s="29"/>
      <c r="H172" s="29"/>
      <c r="I172" s="29"/>
      <c r="J172" s="29"/>
    </row>
    <row r="173" spans="2:10" s="17" customFormat="1" ht="19.7" customHeight="1" x14ac:dyDescent="0.25">
      <c r="B173" s="21"/>
      <c r="C173" s="22"/>
      <c r="D173" s="28"/>
      <c r="E173" s="29"/>
      <c r="F173" s="29"/>
      <c r="G173" s="29"/>
      <c r="H173" s="29"/>
      <c r="I173" s="29"/>
      <c r="J173" s="29"/>
    </row>
    <row r="174" spans="2:10" s="17" customFormat="1" ht="19.7" customHeight="1" x14ac:dyDescent="0.25">
      <c r="B174" s="21"/>
      <c r="C174" s="22"/>
      <c r="D174" s="28"/>
      <c r="E174" s="29"/>
      <c r="F174" s="29"/>
      <c r="G174" s="29"/>
      <c r="H174" s="29"/>
      <c r="I174" s="29"/>
      <c r="J174" s="29"/>
    </row>
    <row r="175" spans="2:10" s="17" customFormat="1" ht="19.7" customHeight="1" x14ac:dyDescent="0.25">
      <c r="B175" s="21"/>
      <c r="C175" s="22"/>
      <c r="D175" s="28"/>
      <c r="E175" s="29"/>
      <c r="F175" s="29"/>
      <c r="G175" s="29"/>
      <c r="H175" s="29"/>
      <c r="I175" s="29"/>
      <c r="J175" s="29"/>
    </row>
    <row r="176" spans="2:10" s="17" customFormat="1" ht="19.7" customHeight="1" x14ac:dyDescent="0.25">
      <c r="B176" s="21"/>
      <c r="C176" s="22"/>
      <c r="D176" s="28"/>
      <c r="E176" s="29"/>
      <c r="F176" s="29"/>
      <c r="G176" s="29"/>
      <c r="H176" s="29"/>
      <c r="I176" s="29"/>
      <c r="J176" s="29"/>
    </row>
    <row r="177" spans="2:10" s="17" customFormat="1" ht="19.7" customHeight="1" x14ac:dyDescent="0.25">
      <c r="B177" s="21"/>
      <c r="C177" s="22"/>
      <c r="D177" s="28"/>
      <c r="E177" s="29"/>
      <c r="F177" s="29"/>
      <c r="G177" s="29"/>
      <c r="H177" s="29"/>
      <c r="I177" s="29"/>
      <c r="J177" s="29"/>
    </row>
    <row r="178" spans="2:10" s="17" customFormat="1" ht="19.7" customHeight="1" x14ac:dyDescent="0.25">
      <c r="B178" s="21"/>
      <c r="C178" s="22"/>
      <c r="D178" s="28"/>
      <c r="E178" s="29"/>
      <c r="F178" s="29"/>
      <c r="G178" s="29"/>
      <c r="H178" s="29"/>
      <c r="I178" s="29"/>
      <c r="J178" s="29"/>
    </row>
    <row r="179" spans="2:10" s="17" customFormat="1" ht="19.7" customHeight="1" x14ac:dyDescent="0.25">
      <c r="B179" s="21"/>
      <c r="C179" s="22"/>
      <c r="D179" s="28"/>
      <c r="E179" s="29"/>
      <c r="F179" s="29"/>
      <c r="G179" s="29"/>
      <c r="H179" s="29"/>
      <c r="I179" s="29"/>
      <c r="J179" s="29"/>
    </row>
    <row r="180" spans="2:10" s="17" customFormat="1" ht="19.7" customHeight="1" x14ac:dyDescent="0.25">
      <c r="B180" s="21"/>
      <c r="C180" s="22"/>
      <c r="D180" s="28"/>
      <c r="E180" s="29"/>
      <c r="F180" s="29"/>
      <c r="G180" s="29"/>
      <c r="H180" s="29"/>
      <c r="I180" s="29"/>
      <c r="J180" s="29"/>
    </row>
    <row r="181" spans="2:10" s="17" customFormat="1" ht="19.7" customHeight="1" x14ac:dyDescent="0.25">
      <c r="B181" s="21"/>
      <c r="C181" s="22"/>
      <c r="D181" s="28"/>
      <c r="E181" s="29"/>
      <c r="F181" s="29"/>
      <c r="G181" s="29"/>
      <c r="H181" s="29"/>
      <c r="I181" s="29"/>
      <c r="J181" s="29"/>
    </row>
    <row r="182" spans="2:10" s="17" customFormat="1" ht="19.7" customHeight="1" x14ac:dyDescent="0.25">
      <c r="B182" s="21"/>
      <c r="C182" s="22"/>
      <c r="D182" s="28"/>
      <c r="E182" s="29"/>
      <c r="F182" s="29"/>
      <c r="G182" s="29"/>
      <c r="H182" s="29"/>
      <c r="I182" s="29"/>
      <c r="J182" s="29"/>
    </row>
    <row r="183" spans="2:10" s="17" customFormat="1" ht="19.7" customHeight="1" x14ac:dyDescent="0.25">
      <c r="B183" s="21"/>
      <c r="C183" s="22"/>
      <c r="D183" s="28"/>
      <c r="E183" s="29"/>
      <c r="F183" s="29"/>
      <c r="G183" s="29"/>
      <c r="H183" s="29"/>
      <c r="I183" s="29"/>
      <c r="J183" s="29"/>
    </row>
    <row r="184" spans="2:10" s="17" customFormat="1" ht="19.7" customHeight="1" x14ac:dyDescent="0.25">
      <c r="B184" s="21"/>
      <c r="C184" s="22"/>
      <c r="D184" s="28"/>
      <c r="E184" s="29"/>
      <c r="F184" s="29"/>
      <c r="G184" s="29"/>
      <c r="H184" s="29"/>
      <c r="I184" s="29"/>
      <c r="J184" s="29"/>
    </row>
    <row r="185" spans="2:10" s="17" customFormat="1" ht="19.7" customHeight="1" x14ac:dyDescent="0.25">
      <c r="B185" s="21"/>
      <c r="C185" s="22"/>
      <c r="D185" s="28"/>
      <c r="E185" s="29"/>
      <c r="F185" s="29"/>
      <c r="G185" s="29"/>
      <c r="H185" s="29"/>
      <c r="I185" s="29"/>
      <c r="J185" s="29"/>
    </row>
    <row r="186" spans="2:10" s="17" customFormat="1" ht="19.7" customHeight="1" x14ac:dyDescent="0.25">
      <c r="B186" s="21"/>
      <c r="C186" s="22"/>
      <c r="D186" s="28"/>
      <c r="E186" s="29"/>
      <c r="F186" s="29"/>
      <c r="G186" s="29"/>
      <c r="H186" s="29"/>
      <c r="I186" s="29"/>
      <c r="J186" s="29"/>
    </row>
    <row r="187" spans="2:10" s="17" customFormat="1" ht="19.7" customHeight="1" x14ac:dyDescent="0.25">
      <c r="B187" s="21"/>
      <c r="C187" s="22"/>
      <c r="D187" s="28"/>
      <c r="E187" s="29"/>
      <c r="F187" s="29"/>
      <c r="G187" s="29"/>
      <c r="H187" s="29"/>
      <c r="I187" s="29"/>
      <c r="J187" s="29"/>
    </row>
    <row r="188" spans="2:10" s="17" customFormat="1" ht="19.7" customHeight="1" x14ac:dyDescent="0.25">
      <c r="B188" s="21"/>
      <c r="C188" s="22"/>
      <c r="D188" s="28"/>
      <c r="E188" s="29"/>
      <c r="F188" s="29"/>
      <c r="G188" s="29"/>
      <c r="H188" s="29"/>
      <c r="I188" s="29"/>
      <c r="J188" s="29"/>
    </row>
    <row r="189" spans="2:10" s="17" customFormat="1" ht="19.7" customHeight="1" x14ac:dyDescent="0.25">
      <c r="B189" s="21"/>
      <c r="C189" s="22"/>
      <c r="D189" s="28"/>
      <c r="E189" s="29"/>
      <c r="F189" s="29"/>
      <c r="G189" s="29"/>
      <c r="H189" s="29"/>
      <c r="I189" s="29"/>
      <c r="J189" s="29"/>
    </row>
    <row r="190" spans="2:10" s="17" customFormat="1" ht="19.7" customHeight="1" x14ac:dyDescent="0.25">
      <c r="B190" s="21"/>
      <c r="C190" s="22"/>
      <c r="D190" s="28"/>
      <c r="E190" s="29"/>
      <c r="F190" s="29"/>
      <c r="G190" s="29"/>
      <c r="H190" s="29"/>
      <c r="I190" s="29"/>
      <c r="J190" s="29"/>
    </row>
    <row r="191" spans="2:10" s="17" customFormat="1" ht="19.7" customHeight="1" x14ac:dyDescent="0.25">
      <c r="B191" s="21"/>
      <c r="C191" s="22"/>
      <c r="D191" s="28"/>
      <c r="E191" s="29"/>
      <c r="F191" s="29"/>
      <c r="G191" s="29"/>
      <c r="H191" s="29"/>
      <c r="I191" s="29"/>
      <c r="J191" s="29"/>
    </row>
    <row r="192" spans="2:10" s="17" customFormat="1" ht="19.7" customHeight="1" x14ac:dyDescent="0.25">
      <c r="B192" s="21"/>
      <c r="C192" s="22"/>
      <c r="D192" s="28"/>
      <c r="E192" s="29"/>
      <c r="F192" s="29"/>
      <c r="G192" s="29"/>
      <c r="H192" s="29"/>
      <c r="I192" s="29"/>
      <c r="J192" s="29"/>
    </row>
    <row r="193" spans="2:10" s="17" customFormat="1" ht="19.7" customHeight="1" x14ac:dyDescent="0.25">
      <c r="B193" s="21"/>
      <c r="C193" s="22"/>
      <c r="D193" s="28"/>
      <c r="E193" s="29"/>
      <c r="F193" s="29"/>
      <c r="G193" s="29"/>
      <c r="H193" s="29"/>
      <c r="I193" s="29"/>
      <c r="J193" s="29"/>
    </row>
    <row r="194" spans="2:10" s="17" customFormat="1" ht="19.7" customHeight="1" x14ac:dyDescent="0.25">
      <c r="B194" s="21"/>
      <c r="C194" s="22"/>
      <c r="D194" s="28"/>
      <c r="E194" s="29"/>
      <c r="F194" s="29"/>
      <c r="G194" s="29"/>
      <c r="H194" s="29"/>
      <c r="I194" s="29"/>
      <c r="J194" s="29"/>
    </row>
    <row r="195" spans="2:10" s="17" customFormat="1" ht="19.7" customHeight="1" x14ac:dyDescent="0.25">
      <c r="B195" s="21"/>
      <c r="C195" s="22"/>
      <c r="D195" s="28"/>
      <c r="E195" s="29"/>
      <c r="F195" s="29"/>
      <c r="G195" s="29"/>
      <c r="H195" s="29"/>
      <c r="I195" s="29"/>
      <c r="J195" s="29"/>
    </row>
    <row r="196" spans="2:10" s="17" customFormat="1" ht="19.7" customHeight="1" x14ac:dyDescent="0.25">
      <c r="B196" s="21"/>
      <c r="C196" s="22"/>
      <c r="D196" s="28"/>
      <c r="E196" s="29"/>
      <c r="F196" s="29"/>
      <c r="G196" s="29"/>
      <c r="H196" s="29"/>
      <c r="I196" s="29"/>
      <c r="J196" s="29"/>
    </row>
    <row r="197" spans="2:10" s="17" customFormat="1" ht="19.7" customHeight="1" x14ac:dyDescent="0.25">
      <c r="B197" s="21"/>
      <c r="C197" s="22"/>
      <c r="D197" s="28"/>
      <c r="E197" s="29"/>
      <c r="F197" s="29"/>
      <c r="G197" s="29"/>
      <c r="H197" s="29"/>
      <c r="I197" s="29"/>
      <c r="J197" s="29"/>
    </row>
    <row r="198" spans="2:10" s="17" customFormat="1" ht="19.7" customHeight="1" x14ac:dyDescent="0.25">
      <c r="B198" s="21"/>
      <c r="C198" s="22"/>
      <c r="D198" s="28"/>
      <c r="E198" s="29"/>
      <c r="F198" s="29"/>
      <c r="G198" s="29"/>
      <c r="H198" s="29"/>
      <c r="I198" s="29"/>
      <c r="J198" s="29"/>
    </row>
    <row r="199" spans="2:10" s="17" customFormat="1" ht="19.7" customHeight="1" x14ac:dyDescent="0.25">
      <c r="B199" s="21"/>
      <c r="C199" s="22"/>
      <c r="D199" s="28"/>
      <c r="E199" s="29"/>
      <c r="F199" s="29"/>
      <c r="G199" s="29"/>
      <c r="H199" s="29"/>
      <c r="I199" s="29"/>
      <c r="J199" s="29"/>
    </row>
    <row r="200" spans="2:10" s="17" customFormat="1" ht="19.7" customHeight="1" x14ac:dyDescent="0.25">
      <c r="B200" s="21"/>
      <c r="C200" s="22"/>
      <c r="D200" s="28"/>
      <c r="E200" s="29"/>
      <c r="F200" s="29"/>
      <c r="G200" s="29"/>
      <c r="H200" s="29"/>
      <c r="I200" s="29"/>
      <c r="J200" s="29"/>
    </row>
    <row r="201" spans="2:10" s="17" customFormat="1" ht="19.7" customHeight="1" x14ac:dyDescent="0.25">
      <c r="B201" s="21"/>
      <c r="C201" s="22"/>
      <c r="D201" s="28"/>
      <c r="E201" s="29"/>
      <c r="F201" s="29"/>
      <c r="G201" s="29"/>
      <c r="H201" s="29"/>
      <c r="I201" s="29"/>
      <c r="J201" s="29"/>
    </row>
    <row r="202" spans="2:10" s="17" customFormat="1" ht="19.7" customHeight="1" x14ac:dyDescent="0.25">
      <c r="B202" s="21"/>
      <c r="C202" s="22"/>
      <c r="D202" s="28"/>
      <c r="E202" s="29"/>
      <c r="F202" s="29"/>
      <c r="G202" s="29"/>
      <c r="H202" s="29"/>
      <c r="I202" s="29"/>
      <c r="J202" s="29"/>
    </row>
    <row r="203" spans="2:10" s="17" customFormat="1" ht="19.7" customHeight="1" x14ac:dyDescent="0.25">
      <c r="B203" s="21"/>
      <c r="C203" s="22"/>
      <c r="D203" s="28"/>
      <c r="E203" s="29"/>
      <c r="F203" s="29"/>
      <c r="G203" s="29"/>
      <c r="H203" s="29"/>
      <c r="I203" s="29"/>
      <c r="J203" s="29"/>
    </row>
    <row r="204" spans="2:10" s="17" customFormat="1" ht="19.7" customHeight="1" x14ac:dyDescent="0.25">
      <c r="B204" s="21"/>
      <c r="C204" s="22"/>
      <c r="D204" s="28"/>
      <c r="E204" s="29"/>
      <c r="F204" s="29"/>
      <c r="G204" s="29"/>
      <c r="H204" s="29"/>
      <c r="I204" s="29"/>
      <c r="J204" s="29"/>
    </row>
    <row r="205" spans="2:10" s="17" customFormat="1" ht="19.7" customHeight="1" x14ac:dyDescent="0.25">
      <c r="B205" s="21"/>
      <c r="C205" s="22"/>
      <c r="D205" s="28"/>
      <c r="E205" s="29"/>
      <c r="F205" s="29"/>
      <c r="G205" s="29"/>
      <c r="H205" s="29"/>
      <c r="I205" s="29"/>
      <c r="J205" s="29"/>
    </row>
    <row r="206" spans="2:10" s="17" customFormat="1" ht="19.7" customHeight="1" x14ac:dyDescent="0.25">
      <c r="B206" s="21"/>
      <c r="C206" s="22"/>
      <c r="D206" s="28"/>
      <c r="E206" s="29"/>
      <c r="F206" s="29"/>
      <c r="G206" s="29"/>
      <c r="H206" s="29"/>
      <c r="I206" s="29"/>
      <c r="J206" s="29"/>
    </row>
    <row r="207" spans="2:10" s="17" customFormat="1" ht="19.7" customHeight="1" x14ac:dyDescent="0.25">
      <c r="B207" s="21"/>
      <c r="C207" s="22"/>
      <c r="D207" s="28"/>
      <c r="E207" s="29"/>
      <c r="F207" s="29"/>
      <c r="G207" s="29"/>
      <c r="H207" s="29"/>
      <c r="I207" s="29"/>
      <c r="J207" s="29"/>
    </row>
    <row r="208" spans="2:10" s="17" customFormat="1" ht="19.7" customHeight="1" x14ac:dyDescent="0.25">
      <c r="B208" s="21"/>
      <c r="C208" s="22"/>
      <c r="D208" s="28"/>
      <c r="E208" s="29"/>
      <c r="F208" s="29"/>
      <c r="G208" s="29"/>
      <c r="H208" s="29"/>
      <c r="I208" s="29"/>
      <c r="J208" s="29"/>
    </row>
    <row r="209" spans="2:10" s="17" customFormat="1" ht="19.7" customHeight="1" x14ac:dyDescent="0.25">
      <c r="B209" s="21"/>
      <c r="C209" s="22"/>
      <c r="D209" s="28"/>
      <c r="E209" s="29"/>
      <c r="F209" s="29"/>
      <c r="G209" s="29"/>
      <c r="H209" s="29"/>
      <c r="I209" s="29"/>
      <c r="J209" s="29"/>
    </row>
    <row r="210" spans="2:10" s="17" customFormat="1" ht="19.7" customHeight="1" x14ac:dyDescent="0.25">
      <c r="B210" s="21"/>
      <c r="C210" s="22"/>
      <c r="D210" s="28"/>
      <c r="E210" s="29"/>
      <c r="F210" s="29"/>
      <c r="G210" s="29"/>
      <c r="H210" s="29"/>
      <c r="I210" s="29"/>
      <c r="J210" s="29"/>
    </row>
    <row r="211" spans="2:10" s="17" customFormat="1" ht="19.7" customHeight="1" x14ac:dyDescent="0.25">
      <c r="B211" s="21"/>
      <c r="C211" s="22"/>
      <c r="D211" s="28"/>
      <c r="E211" s="29"/>
      <c r="F211" s="29"/>
      <c r="G211" s="29"/>
      <c r="H211" s="29"/>
      <c r="I211" s="29"/>
      <c r="J211" s="29"/>
    </row>
    <row r="212" spans="2:10" s="17" customFormat="1" ht="19.7" customHeight="1" x14ac:dyDescent="0.25">
      <c r="B212" s="21"/>
      <c r="C212" s="22"/>
      <c r="D212" s="28"/>
      <c r="E212" s="29"/>
      <c r="F212" s="29"/>
      <c r="G212" s="29"/>
      <c r="H212" s="29"/>
      <c r="I212" s="29"/>
      <c r="J212" s="29"/>
    </row>
    <row r="213" spans="2:10" s="17" customFormat="1" ht="19.7" customHeight="1" x14ac:dyDescent="0.25">
      <c r="B213" s="21"/>
      <c r="C213" s="22"/>
      <c r="D213" s="28"/>
      <c r="E213" s="29"/>
      <c r="F213" s="29"/>
      <c r="G213" s="29"/>
      <c r="H213" s="29"/>
      <c r="I213" s="29"/>
      <c r="J213" s="29"/>
    </row>
    <row r="214" spans="2:10" s="17" customFormat="1" ht="19.7" customHeight="1" x14ac:dyDescent="0.25">
      <c r="B214" s="21"/>
      <c r="C214" s="22"/>
      <c r="D214" s="28"/>
      <c r="E214" s="29"/>
      <c r="F214" s="29"/>
      <c r="G214" s="29"/>
      <c r="H214" s="29"/>
      <c r="I214" s="29"/>
      <c r="J214" s="29"/>
    </row>
    <row r="215" spans="2:10" s="17" customFormat="1" ht="19.7" customHeight="1" x14ac:dyDescent="0.25">
      <c r="B215" s="21"/>
      <c r="C215" s="22"/>
      <c r="D215" s="28"/>
      <c r="E215" s="29"/>
      <c r="F215" s="29"/>
      <c r="G215" s="29"/>
      <c r="H215" s="29"/>
      <c r="I215" s="29"/>
      <c r="J215" s="29"/>
    </row>
    <row r="216" spans="2:10" s="17" customFormat="1" ht="19.7" customHeight="1" x14ac:dyDescent="0.25">
      <c r="B216" s="21"/>
      <c r="C216" s="22"/>
      <c r="D216" s="28"/>
      <c r="E216" s="29"/>
      <c r="F216" s="29"/>
      <c r="G216" s="29"/>
      <c r="H216" s="29"/>
      <c r="I216" s="29"/>
      <c r="J216" s="29"/>
    </row>
    <row r="217" spans="2:10" s="17" customFormat="1" ht="19.7" customHeight="1" x14ac:dyDescent="0.25">
      <c r="B217" s="21"/>
      <c r="C217" s="22"/>
      <c r="D217" s="28"/>
      <c r="E217" s="29"/>
      <c r="F217" s="29"/>
      <c r="G217" s="29"/>
      <c r="H217" s="29"/>
      <c r="I217" s="29"/>
      <c r="J217" s="29"/>
    </row>
    <row r="218" spans="2:10" s="17" customFormat="1" ht="19.7" customHeight="1" x14ac:dyDescent="0.25">
      <c r="B218" s="21"/>
      <c r="C218" s="22"/>
      <c r="D218" s="28"/>
      <c r="E218" s="29"/>
      <c r="F218" s="29"/>
      <c r="G218" s="29"/>
      <c r="H218" s="29"/>
      <c r="I218" s="29"/>
      <c r="J218" s="29"/>
    </row>
    <row r="219" spans="2:10" s="17" customFormat="1" ht="19.7" customHeight="1" x14ac:dyDescent="0.25">
      <c r="B219" s="21"/>
      <c r="C219" s="22"/>
      <c r="D219" s="28"/>
      <c r="E219" s="29"/>
      <c r="F219" s="29"/>
      <c r="G219" s="29"/>
      <c r="H219" s="29"/>
      <c r="I219" s="29"/>
      <c r="J219" s="29"/>
    </row>
    <row r="220" spans="2:10" s="17" customFormat="1" ht="19.7" customHeight="1" x14ac:dyDescent="0.25">
      <c r="B220" s="21"/>
      <c r="C220" s="22"/>
      <c r="D220" s="28"/>
      <c r="E220" s="29"/>
      <c r="F220" s="29"/>
      <c r="G220" s="29"/>
      <c r="H220" s="29"/>
      <c r="I220" s="29"/>
      <c r="J220" s="29"/>
    </row>
    <row r="221" spans="2:10" s="17" customFormat="1" ht="19.7" customHeight="1" x14ac:dyDescent="0.25">
      <c r="B221" s="21"/>
      <c r="C221" s="22"/>
      <c r="D221" s="28"/>
      <c r="E221" s="29"/>
      <c r="F221" s="29"/>
      <c r="G221" s="29"/>
      <c r="H221" s="29"/>
      <c r="I221" s="29"/>
      <c r="J221" s="29"/>
    </row>
    <row r="222" spans="2:10" s="17" customFormat="1" ht="19.7" customHeight="1" x14ac:dyDescent="0.25">
      <c r="B222" s="21"/>
      <c r="C222" s="22"/>
      <c r="D222" s="28"/>
      <c r="E222" s="29"/>
      <c r="F222" s="29"/>
      <c r="G222" s="29"/>
      <c r="H222" s="29"/>
      <c r="I222" s="29"/>
      <c r="J222" s="29"/>
    </row>
    <row r="223" spans="2:10" s="17" customFormat="1" ht="19.7" customHeight="1" x14ac:dyDescent="0.25">
      <c r="B223" s="21"/>
      <c r="C223" s="22"/>
      <c r="D223" s="28"/>
      <c r="E223" s="29"/>
      <c r="F223" s="29"/>
      <c r="G223" s="29"/>
      <c r="H223" s="29"/>
      <c r="I223" s="29"/>
      <c r="J223" s="29"/>
    </row>
    <row r="224" spans="2:10" s="17" customFormat="1" ht="19.7" customHeight="1" x14ac:dyDescent="0.25">
      <c r="B224" s="21"/>
      <c r="C224" s="22"/>
      <c r="D224" s="28"/>
      <c r="E224" s="29"/>
      <c r="F224" s="29"/>
      <c r="G224" s="29"/>
      <c r="H224" s="29"/>
      <c r="I224" s="29"/>
      <c r="J224" s="29"/>
    </row>
    <row r="225" spans="2:10" s="17" customFormat="1" ht="19.7" customHeight="1" x14ac:dyDescent="0.25">
      <c r="B225" s="21"/>
      <c r="C225" s="22"/>
      <c r="D225" s="28"/>
      <c r="E225" s="29"/>
      <c r="F225" s="29"/>
      <c r="G225" s="29"/>
      <c r="H225" s="29"/>
      <c r="I225" s="29"/>
      <c r="J225" s="29"/>
    </row>
    <row r="226" spans="2:10" s="17" customFormat="1" ht="19.7" customHeight="1" x14ac:dyDescent="0.25">
      <c r="B226" s="21"/>
      <c r="C226" s="22"/>
      <c r="D226" s="28"/>
      <c r="E226" s="29"/>
      <c r="F226" s="29"/>
      <c r="G226" s="29"/>
      <c r="H226" s="29"/>
      <c r="I226" s="29"/>
      <c r="J226" s="29"/>
    </row>
    <row r="227" spans="2:10" s="17" customFormat="1" ht="19.7" customHeight="1" x14ac:dyDescent="0.25">
      <c r="B227" s="21"/>
      <c r="C227" s="22"/>
      <c r="D227" s="28"/>
      <c r="E227" s="29"/>
      <c r="F227" s="29"/>
      <c r="G227" s="29"/>
      <c r="H227" s="29"/>
      <c r="I227" s="29"/>
      <c r="J227" s="29"/>
    </row>
    <row r="228" spans="2:10" s="17" customFormat="1" ht="19.7" customHeight="1" x14ac:dyDescent="0.25">
      <c r="B228" s="21"/>
      <c r="C228" s="22"/>
      <c r="D228" s="28"/>
      <c r="E228" s="29"/>
      <c r="F228" s="29"/>
      <c r="G228" s="29"/>
      <c r="H228" s="29"/>
      <c r="I228" s="29"/>
      <c r="J228" s="29"/>
    </row>
    <row r="229" spans="2:10" s="17" customFormat="1" ht="19.7" customHeight="1" x14ac:dyDescent="0.25">
      <c r="B229" s="21"/>
      <c r="C229" s="22"/>
      <c r="D229" s="28"/>
      <c r="E229" s="29"/>
      <c r="F229" s="29"/>
      <c r="G229" s="29"/>
      <c r="H229" s="29"/>
      <c r="I229" s="29"/>
      <c r="J229" s="29"/>
    </row>
    <row r="230" spans="2:10" s="17" customFormat="1" ht="19.7" customHeight="1" x14ac:dyDescent="0.25">
      <c r="B230" s="21"/>
      <c r="C230" s="22"/>
      <c r="D230" s="28"/>
      <c r="E230" s="29"/>
      <c r="F230" s="29"/>
      <c r="G230" s="29"/>
      <c r="H230" s="29"/>
      <c r="I230" s="29"/>
      <c r="J230" s="29"/>
    </row>
    <row r="231" spans="2:10" s="17" customFormat="1" ht="19.7" customHeight="1" x14ac:dyDescent="0.25">
      <c r="B231" s="21"/>
      <c r="C231" s="22"/>
      <c r="D231" s="28"/>
      <c r="E231" s="29"/>
      <c r="F231" s="29"/>
      <c r="G231" s="29"/>
      <c r="H231" s="29"/>
      <c r="I231" s="29"/>
      <c r="J231" s="29"/>
    </row>
    <row r="232" spans="2:10" s="17" customFormat="1" ht="19.7" customHeight="1" x14ac:dyDescent="0.25">
      <c r="B232" s="21"/>
      <c r="C232" s="22"/>
      <c r="D232" s="28"/>
      <c r="E232" s="29"/>
      <c r="F232" s="29"/>
      <c r="G232" s="29"/>
      <c r="H232" s="29"/>
      <c r="I232" s="29"/>
      <c r="J232" s="29"/>
    </row>
    <row r="233" spans="2:10" s="17" customFormat="1" ht="19.7" customHeight="1" x14ac:dyDescent="0.25">
      <c r="B233" s="21"/>
      <c r="C233" s="22"/>
      <c r="D233" s="28"/>
      <c r="E233" s="29"/>
      <c r="F233" s="29"/>
      <c r="G233" s="29"/>
      <c r="H233" s="29"/>
      <c r="I233" s="29"/>
      <c r="J233" s="29"/>
    </row>
    <row r="234" spans="2:10" s="17" customFormat="1" ht="19.7" customHeight="1" x14ac:dyDescent="0.25">
      <c r="B234" s="21"/>
      <c r="C234" s="22"/>
      <c r="D234" s="28"/>
      <c r="E234" s="29"/>
      <c r="F234" s="29"/>
      <c r="G234" s="29"/>
      <c r="H234" s="29"/>
      <c r="I234" s="29"/>
      <c r="J234" s="29"/>
    </row>
    <row r="235" spans="2:10" s="17" customFormat="1" ht="19.7" customHeight="1" x14ac:dyDescent="0.25">
      <c r="B235" s="21"/>
      <c r="C235" s="22"/>
      <c r="D235" s="28"/>
      <c r="E235" s="29"/>
      <c r="F235" s="29"/>
      <c r="G235" s="29"/>
      <c r="H235" s="29"/>
      <c r="I235" s="29"/>
      <c r="J235" s="29"/>
    </row>
    <row r="236" spans="2:10" s="17" customFormat="1" ht="19.7" customHeight="1" x14ac:dyDescent="0.25">
      <c r="B236" s="21"/>
      <c r="C236" s="22"/>
      <c r="D236" s="28"/>
      <c r="E236" s="29"/>
      <c r="F236" s="29"/>
      <c r="G236" s="29"/>
      <c r="H236" s="29"/>
      <c r="I236" s="29"/>
      <c r="J236" s="29"/>
    </row>
    <row r="237" spans="2:10" s="17" customFormat="1" ht="19.7" customHeight="1" x14ac:dyDescent="0.25">
      <c r="B237" s="21"/>
      <c r="C237" s="22"/>
      <c r="D237" s="28"/>
      <c r="E237" s="29"/>
      <c r="F237" s="29"/>
      <c r="G237" s="29"/>
      <c r="H237" s="29"/>
      <c r="I237" s="29"/>
      <c r="J237" s="29"/>
    </row>
    <row r="238" spans="2:10" s="17" customFormat="1" ht="19.7" customHeight="1" x14ac:dyDescent="0.25">
      <c r="B238" s="21"/>
      <c r="C238" s="22"/>
      <c r="D238" s="28"/>
      <c r="E238" s="29"/>
      <c r="F238" s="29"/>
      <c r="G238" s="29"/>
      <c r="H238" s="29"/>
      <c r="I238" s="29"/>
      <c r="J238" s="29"/>
    </row>
    <row r="239" spans="2:10" s="17" customFormat="1" ht="19.7" customHeight="1" x14ac:dyDescent="0.25">
      <c r="B239" s="21"/>
      <c r="C239" s="22"/>
      <c r="D239" s="28"/>
      <c r="E239" s="29"/>
      <c r="F239" s="29"/>
      <c r="G239" s="29"/>
      <c r="H239" s="29"/>
      <c r="I239" s="29"/>
      <c r="J239" s="29"/>
    </row>
    <row r="240" spans="2:10" s="17" customFormat="1" ht="19.7" customHeight="1" x14ac:dyDescent="0.25">
      <c r="B240" s="21"/>
      <c r="C240" s="22"/>
      <c r="D240" s="28"/>
      <c r="E240" s="29"/>
      <c r="F240" s="29"/>
      <c r="G240" s="29"/>
      <c r="H240" s="29"/>
      <c r="I240" s="29"/>
      <c r="J240" s="29"/>
    </row>
    <row r="241" spans="2:10" s="17" customFormat="1" ht="19.7" customHeight="1" x14ac:dyDescent="0.25">
      <c r="B241" s="21"/>
      <c r="C241" s="22"/>
      <c r="D241" s="28"/>
      <c r="E241" s="29"/>
      <c r="F241" s="29"/>
      <c r="G241" s="29"/>
      <c r="H241" s="29"/>
      <c r="I241" s="29"/>
      <c r="J241" s="29"/>
    </row>
    <row r="242" spans="2:10" s="17" customFormat="1" ht="19.7" customHeight="1" x14ac:dyDescent="0.25">
      <c r="B242" s="21"/>
      <c r="C242" s="22"/>
      <c r="D242" s="28"/>
      <c r="E242" s="29"/>
      <c r="F242" s="29"/>
      <c r="G242" s="29"/>
      <c r="H242" s="29"/>
      <c r="I242" s="29"/>
      <c r="J242" s="29"/>
    </row>
    <row r="243" spans="2:10" s="17" customFormat="1" ht="19.7" customHeight="1" x14ac:dyDescent="0.25">
      <c r="B243" s="21"/>
      <c r="C243" s="22"/>
      <c r="D243" s="28"/>
      <c r="E243" s="29"/>
      <c r="F243" s="29"/>
      <c r="G243" s="29"/>
      <c r="H243" s="29"/>
      <c r="I243" s="29"/>
      <c r="J243" s="29"/>
    </row>
    <row r="244" spans="2:10" s="17" customFormat="1" ht="19.7" customHeight="1" x14ac:dyDescent="0.25">
      <c r="B244" s="21"/>
      <c r="C244" s="22"/>
      <c r="D244" s="28"/>
      <c r="E244" s="29"/>
      <c r="F244" s="29"/>
      <c r="G244" s="29"/>
      <c r="H244" s="29"/>
      <c r="I244" s="29"/>
      <c r="J244" s="29"/>
    </row>
    <row r="245" spans="2:10" s="17" customFormat="1" ht="19.7" customHeight="1" x14ac:dyDescent="0.25">
      <c r="B245" s="21"/>
      <c r="C245" s="22"/>
      <c r="D245" s="28"/>
      <c r="E245" s="29"/>
      <c r="F245" s="29"/>
      <c r="G245" s="29"/>
      <c r="H245" s="29"/>
      <c r="I245" s="29"/>
      <c r="J245" s="29"/>
    </row>
    <row r="246" spans="2:10" s="17" customFormat="1" ht="19.7" customHeight="1" x14ac:dyDescent="0.25">
      <c r="B246" s="21"/>
      <c r="C246" s="22"/>
      <c r="D246" s="28"/>
      <c r="E246" s="29"/>
      <c r="F246" s="29"/>
      <c r="G246" s="29"/>
      <c r="H246" s="29"/>
      <c r="I246" s="29"/>
      <c r="J246" s="29"/>
    </row>
    <row r="247" spans="2:10" s="17" customFormat="1" ht="19.7" customHeight="1" x14ac:dyDescent="0.25">
      <c r="B247" s="21"/>
      <c r="C247" s="22"/>
      <c r="D247" s="28"/>
      <c r="E247" s="29"/>
      <c r="F247" s="29"/>
      <c r="G247" s="29"/>
      <c r="H247" s="29"/>
      <c r="I247" s="29"/>
      <c r="J247" s="29"/>
    </row>
    <row r="248" spans="2:10" s="17" customFormat="1" ht="19.7" customHeight="1" x14ac:dyDescent="0.25">
      <c r="B248" s="21"/>
      <c r="C248" s="22"/>
      <c r="D248" s="28"/>
      <c r="E248" s="29"/>
      <c r="F248" s="29"/>
      <c r="G248" s="29"/>
      <c r="H248" s="29"/>
      <c r="I248" s="29"/>
      <c r="J248" s="29"/>
    </row>
    <row r="249" spans="2:10" s="17" customFormat="1" ht="19.7" customHeight="1" x14ac:dyDescent="0.25">
      <c r="B249" s="21"/>
      <c r="C249" s="22"/>
      <c r="D249" s="28"/>
      <c r="E249" s="29"/>
      <c r="F249" s="29"/>
      <c r="G249" s="29"/>
      <c r="H249" s="29"/>
      <c r="I249" s="29"/>
      <c r="J249" s="29"/>
    </row>
    <row r="250" spans="2:10" s="17" customFormat="1" ht="19.7" customHeight="1" x14ac:dyDescent="0.25">
      <c r="B250" s="21"/>
      <c r="C250" s="22"/>
      <c r="D250" s="28"/>
      <c r="E250" s="29"/>
      <c r="F250" s="29"/>
      <c r="G250" s="29"/>
      <c r="H250" s="29"/>
      <c r="I250" s="29"/>
      <c r="J250" s="29"/>
    </row>
    <row r="251" spans="2:10" s="17" customFormat="1" ht="19.7" customHeight="1" x14ac:dyDescent="0.25">
      <c r="B251" s="21"/>
      <c r="C251" s="22"/>
      <c r="D251" s="28"/>
      <c r="E251" s="29"/>
      <c r="F251" s="29"/>
      <c r="G251" s="29"/>
      <c r="H251" s="29"/>
      <c r="I251" s="29"/>
      <c r="J251" s="29"/>
    </row>
    <row r="252" spans="2:10" s="17" customFormat="1" ht="19.7" customHeight="1" x14ac:dyDescent="0.25">
      <c r="B252" s="21"/>
      <c r="C252" s="22"/>
      <c r="D252" s="28"/>
      <c r="E252" s="29"/>
      <c r="F252" s="29"/>
      <c r="G252" s="29"/>
      <c r="H252" s="29"/>
      <c r="I252" s="29"/>
      <c r="J252" s="29"/>
    </row>
    <row r="253" spans="2:10" s="17" customFormat="1" ht="19.7" customHeight="1" x14ac:dyDescent="0.25">
      <c r="B253" s="21"/>
      <c r="C253" s="22"/>
      <c r="D253" s="28"/>
      <c r="E253" s="29"/>
      <c r="F253" s="29"/>
      <c r="G253" s="29"/>
      <c r="H253" s="29"/>
      <c r="I253" s="29"/>
      <c r="J253" s="29"/>
    </row>
    <row r="254" spans="2:10" s="17" customFormat="1" ht="19.7" customHeight="1" x14ac:dyDescent="0.25">
      <c r="B254" s="21"/>
      <c r="C254" s="22"/>
      <c r="D254" s="28"/>
      <c r="E254" s="29"/>
      <c r="F254" s="29"/>
      <c r="G254" s="29"/>
      <c r="H254" s="29"/>
      <c r="I254" s="29"/>
      <c r="J254" s="29"/>
    </row>
    <row r="255" spans="2:10" s="17" customFormat="1" ht="19.7" customHeight="1" x14ac:dyDescent="0.25">
      <c r="B255" s="21"/>
      <c r="C255" s="22"/>
      <c r="D255" s="28"/>
      <c r="E255" s="29"/>
      <c r="F255" s="29"/>
      <c r="G255" s="29"/>
      <c r="H255" s="29"/>
      <c r="I255" s="29"/>
      <c r="J255" s="29"/>
    </row>
    <row r="256" spans="2:10" s="17" customFormat="1" ht="19.7" customHeight="1" x14ac:dyDescent="0.25">
      <c r="B256" s="21"/>
      <c r="C256" s="22"/>
      <c r="D256" s="28"/>
      <c r="E256" s="29"/>
      <c r="F256" s="29"/>
      <c r="G256" s="29"/>
      <c r="H256" s="29"/>
      <c r="I256" s="29"/>
      <c r="J256" s="29"/>
    </row>
    <row r="257" spans="2:11" s="17" customFormat="1" ht="19.7" customHeight="1" x14ac:dyDescent="0.25">
      <c r="B257" s="21"/>
      <c r="C257" s="22"/>
      <c r="D257" s="28"/>
      <c r="E257" s="29"/>
      <c r="F257" s="29"/>
      <c r="G257" s="29"/>
      <c r="H257" s="29"/>
      <c r="I257" s="29"/>
      <c r="J257" s="29"/>
    </row>
    <row r="258" spans="2:11" s="17" customFormat="1" ht="19.7" customHeight="1" x14ac:dyDescent="0.25">
      <c r="B258" s="21"/>
      <c r="C258" s="22"/>
      <c r="D258" s="28"/>
      <c r="E258" s="29"/>
      <c r="F258" s="29"/>
      <c r="G258" s="29"/>
      <c r="H258" s="29"/>
      <c r="I258" s="29"/>
      <c r="J258" s="29"/>
    </row>
    <row r="259" spans="2:11" s="17" customFormat="1" ht="19.7" customHeight="1" x14ac:dyDescent="0.25">
      <c r="B259" s="21"/>
      <c r="C259" s="22"/>
      <c r="D259" s="28"/>
      <c r="E259" s="29"/>
      <c r="F259" s="29"/>
      <c r="G259" s="29"/>
      <c r="H259" s="29"/>
      <c r="I259" s="29"/>
      <c r="J259" s="29"/>
    </row>
    <row r="260" spans="2:11" s="17" customFormat="1" ht="19.7" customHeight="1" x14ac:dyDescent="0.25">
      <c r="B260" s="21"/>
      <c r="C260" s="22"/>
      <c r="D260" s="28"/>
      <c r="E260" s="29"/>
      <c r="F260" s="29"/>
      <c r="G260" s="29"/>
      <c r="H260" s="29"/>
      <c r="I260" s="29"/>
      <c r="J260" s="29"/>
    </row>
    <row r="261" spans="2:11" s="17" customFormat="1" ht="19.7" customHeight="1" x14ac:dyDescent="0.25">
      <c r="B261" s="21"/>
      <c r="C261" s="22"/>
      <c r="D261" s="28"/>
      <c r="E261" s="29"/>
      <c r="F261" s="29"/>
      <c r="G261" s="29"/>
      <c r="H261" s="29"/>
      <c r="I261" s="29"/>
      <c r="J261" s="29"/>
    </row>
    <row r="262" spans="2:11" s="17" customFormat="1" ht="19.7" customHeight="1" x14ac:dyDescent="0.25">
      <c r="B262" s="21"/>
      <c r="C262" s="22"/>
      <c r="D262" s="28"/>
      <c r="E262" s="29"/>
      <c r="F262" s="29"/>
      <c r="G262" s="29"/>
      <c r="H262" s="29"/>
      <c r="I262" s="29"/>
      <c r="J262" s="29"/>
    </row>
    <row r="263" spans="2:11" s="17" customFormat="1" ht="19.7" customHeight="1" x14ac:dyDescent="0.25">
      <c r="B263" s="21"/>
      <c r="C263" s="22"/>
      <c r="D263" s="28"/>
      <c r="E263" s="29"/>
      <c r="F263" s="29"/>
      <c r="G263" s="29"/>
      <c r="H263" s="29"/>
      <c r="I263" s="29"/>
      <c r="J263" s="29"/>
    </row>
    <row r="264" spans="2:11" s="17" customFormat="1" ht="19.7" customHeight="1" x14ac:dyDescent="0.25">
      <c r="B264" s="21"/>
      <c r="C264" s="22"/>
      <c r="D264" s="24"/>
      <c r="E264" s="25"/>
      <c r="F264" s="25"/>
      <c r="G264" s="25"/>
      <c r="H264" s="25"/>
      <c r="I264" s="25"/>
      <c r="J264" s="25"/>
    </row>
    <row r="265" spans="2:11" s="17" customFormat="1" ht="19.7" customHeight="1" x14ac:dyDescent="0.2">
      <c r="B265" s="21"/>
      <c r="C265" s="22"/>
      <c r="D265" s="15"/>
      <c r="E265" s="15"/>
      <c r="F265" s="15"/>
      <c r="G265" s="15"/>
      <c r="H265" s="15"/>
      <c r="I265" s="15"/>
      <c r="J265" s="15"/>
      <c r="K265" s="15"/>
    </row>
  </sheetData>
  <autoFilter ref="D4:I88" xr:uid="{00000000-0001-0000-1000-000000000000}"/>
  <mergeCells count="1">
    <mergeCell ref="D2:F2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7595-EE36-4F9D-8626-4C00FC485829}">
  <sheetPr>
    <tabColor rgb="FFFFFF00"/>
  </sheetPr>
  <dimension ref="A1:XFC3577"/>
  <sheetViews>
    <sheetView showGridLines="0" zoomScaleNormal="100" workbookViewId="0">
      <selection activeCell="C8" sqref="C8"/>
    </sheetView>
  </sheetViews>
  <sheetFormatPr defaultColWidth="8.7109375" defaultRowHeight="15" customHeight="1" zeroHeight="1" x14ac:dyDescent="0.25"/>
  <cols>
    <col min="1" max="1" width="49.42578125" style="3" customWidth="1"/>
    <col min="2" max="2" width="29.7109375" style="3" customWidth="1"/>
    <col min="3" max="3" width="36.7109375" style="3" customWidth="1"/>
    <col min="4" max="4" width="45.28515625" style="3" customWidth="1"/>
    <col min="5" max="5" width="14" style="3" hidden="1" customWidth="1"/>
    <col min="6" max="16381" width="8.7109375" style="3" hidden="1" customWidth="1"/>
    <col min="16382" max="16382" width="8.42578125" style="3" hidden="1" customWidth="1"/>
    <col min="16383" max="16383" width="0.140625" style="3" hidden="1" customWidth="1"/>
    <col min="16384" max="16384" width="14.7109375" style="3" hidden="1" customWidth="1"/>
  </cols>
  <sheetData>
    <row r="1" spans="1:4" ht="76.5" customHeight="1" x14ac:dyDescent="0.25">
      <c r="A1" s="157" t="s">
        <v>359</v>
      </c>
      <c r="B1" s="158"/>
      <c r="C1" s="10"/>
      <c r="D1" s="116" t="s">
        <v>458</v>
      </c>
    </row>
    <row r="2" spans="1:4" ht="15.75" customHeight="1" x14ac:dyDescent="0.25">
      <c r="A2" s="42" t="s">
        <v>285</v>
      </c>
      <c r="B2" s="52" t="str">
        <f>'Cover Sheet'!B9</f>
        <v>May</v>
      </c>
      <c r="C2" s="8"/>
    </row>
    <row r="3" spans="1:4" ht="15.75" customHeight="1" x14ac:dyDescent="0.25">
      <c r="A3" s="42" t="s">
        <v>0</v>
      </c>
      <c r="B3" s="52" t="str">
        <f>Pharmacy_Address1</f>
        <v>Auto Populates</v>
      </c>
      <c r="C3" s="8"/>
    </row>
    <row r="4" spans="1:4" ht="15" customHeight="1" x14ac:dyDescent="0.25">
      <c r="A4" s="42" t="s">
        <v>1</v>
      </c>
      <c r="B4" s="52">
        <f>Contractor_Code</f>
        <v>0</v>
      </c>
      <c r="C4" s="8"/>
    </row>
    <row r="5" spans="1:4" x14ac:dyDescent="0.25">
      <c r="A5" s="42" t="s">
        <v>293</v>
      </c>
      <c r="B5" s="53">
        <f>Date</f>
        <v>45817</v>
      </c>
      <c r="C5" s="8"/>
    </row>
    <row r="6" spans="1:4" x14ac:dyDescent="0.25">
      <c r="A6" s="43"/>
      <c r="B6" s="44"/>
      <c r="C6" s="8"/>
    </row>
    <row r="7" spans="1:4" ht="18" customHeight="1" x14ac:dyDescent="0.25">
      <c r="A7" s="43" t="s">
        <v>459</v>
      </c>
      <c r="B7" s="4"/>
      <c r="C7" s="8"/>
    </row>
    <row r="8" spans="1:4" x14ac:dyDescent="0.25">
      <c r="A8" s="42" t="s">
        <v>474</v>
      </c>
      <c r="B8" s="146"/>
      <c r="C8" s="147" t="s">
        <v>295</v>
      </c>
    </row>
    <row r="9" spans="1:4" x14ac:dyDescent="0.25">
      <c r="A9" s="42" t="s">
        <v>360</v>
      </c>
      <c r="B9" s="73" t="str">
        <f>IF(B8="Retained (£150)", 150, IF(B8="Small (£400)", 400, IF(B8="Medium (£750)", 750, IF(B8="Large (£900)", 900, "0"))))</f>
        <v>0</v>
      </c>
      <c r="C9" s="66"/>
    </row>
    <row r="10" spans="1:4" x14ac:dyDescent="0.25">
      <c r="A10" s="9"/>
      <c r="B10" s="4"/>
      <c r="C10" s="8"/>
    </row>
    <row r="11" spans="1:4" x14ac:dyDescent="0.25">
      <c r="A11" s="159" t="s">
        <v>462</v>
      </c>
      <c r="B11" s="159"/>
      <c r="C11" s="8"/>
    </row>
    <row r="12" spans="1:4" ht="15" customHeight="1" x14ac:dyDescent="0.25">
      <c r="A12" s="44" t="s">
        <v>361</v>
      </c>
      <c r="B12" s="4"/>
      <c r="C12" s="8"/>
    </row>
    <row r="13" spans="1:4" x14ac:dyDescent="0.25">
      <c r="A13" s="68" t="s">
        <v>362</v>
      </c>
      <c r="B13" s="113"/>
      <c r="C13" s="8"/>
    </row>
    <row r="14" spans="1:4" x14ac:dyDescent="0.25">
      <c r="A14" s="71" t="s">
        <v>363</v>
      </c>
      <c r="B14" s="72">
        <f>IF(B13&gt;=30,30,B13)</f>
        <v>0</v>
      </c>
      <c r="C14" s="66"/>
    </row>
    <row r="15" spans="1:4" x14ac:dyDescent="0.25">
      <c r="A15" s="71" t="s">
        <v>364</v>
      </c>
      <c r="B15" s="72">
        <f>IF(B13&gt;=70,40,(B13-B14))</f>
        <v>0</v>
      </c>
      <c r="C15" s="66"/>
    </row>
    <row r="16" spans="1:4" x14ac:dyDescent="0.25">
      <c r="A16" s="71" t="s">
        <v>365</v>
      </c>
      <c r="B16" s="72">
        <f>IF(B13&gt;70,(B13-(B14+B15)),0)</f>
        <v>0</v>
      </c>
      <c r="C16" s="66"/>
    </row>
    <row r="17" spans="1:5" x14ac:dyDescent="0.25">
      <c r="A17" s="70" t="s">
        <v>366</v>
      </c>
      <c r="B17" s="73">
        <f>(B14*15)+(B15*10)+(B16*5)</f>
        <v>0</v>
      </c>
      <c r="C17" s="8"/>
    </row>
    <row r="18" spans="1:5" x14ac:dyDescent="0.25">
      <c r="A18" s="64"/>
      <c r="B18" s="64"/>
      <c r="C18" s="8"/>
    </row>
    <row r="19" spans="1:5" x14ac:dyDescent="0.25">
      <c r="A19" s="70" t="s">
        <v>367</v>
      </c>
      <c r="B19" s="73">
        <f>B9+B17</f>
        <v>0</v>
      </c>
      <c r="C19" s="8"/>
    </row>
    <row r="20" spans="1:5" ht="17.25" customHeight="1" thickBot="1" x14ac:dyDescent="0.3">
      <c r="A20" s="69"/>
      <c r="B20" s="64"/>
      <c r="C20" s="8"/>
      <c r="D20" s="67"/>
    </row>
    <row r="21" spans="1:5" ht="59.25" customHeight="1" thickBot="1" x14ac:dyDescent="0.3">
      <c r="A21" s="160" t="s">
        <v>465</v>
      </c>
      <c r="B21" s="161"/>
      <c r="C21" s="162"/>
      <c r="D21" s="114"/>
      <c r="E21" s="12"/>
    </row>
    <row r="22" spans="1:5" s="1" customFormat="1" ht="20.25" customHeight="1" thickBot="1" x14ac:dyDescent="0.3">
      <c r="A22" s="46" t="s">
        <v>7</v>
      </c>
      <c r="B22" s="47"/>
      <c r="C22" s="48"/>
      <c r="D22" s="115"/>
      <c r="E22" s="26"/>
    </row>
    <row r="23" spans="1:5" x14ac:dyDescent="0.25">
      <c r="A23" s="163" t="str">
        <f>'Cover Sheet'!B11</f>
        <v>Joe Bloggs</v>
      </c>
      <c r="B23" s="164"/>
      <c r="C23" s="165"/>
    </row>
    <row r="24" spans="1:5" x14ac:dyDescent="0.25"/>
    <row r="25" spans="1:5" hidden="1" x14ac:dyDescent="0.25"/>
    <row r="26" spans="1:5" hidden="1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spans="1:1" hidden="1" x14ac:dyDescent="0.25"/>
    <row r="34" spans="1:1" hidden="1" x14ac:dyDescent="0.25"/>
    <row r="35" spans="1:1" hidden="1" x14ac:dyDescent="0.25"/>
    <row r="36" spans="1:1" hidden="1" x14ac:dyDescent="0.25"/>
    <row r="37" spans="1:1" hidden="1" x14ac:dyDescent="0.25"/>
    <row r="38" spans="1:1" hidden="1" x14ac:dyDescent="0.25"/>
    <row r="39" spans="1:1" hidden="1" x14ac:dyDescent="0.25">
      <c r="A39" s="3" t="s">
        <v>368</v>
      </c>
    </row>
    <row r="40" spans="1:1" hidden="1" x14ac:dyDescent="0.25">
      <c r="A40" s="3" t="s">
        <v>369</v>
      </c>
    </row>
    <row r="41" spans="1:1" hidden="1" x14ac:dyDescent="0.25">
      <c r="A41" s="3" t="s">
        <v>370</v>
      </c>
    </row>
    <row r="42" spans="1:1" hidden="1" x14ac:dyDescent="0.25">
      <c r="A42" s="3" t="s">
        <v>371</v>
      </c>
    </row>
    <row r="43" spans="1:1" hidden="1" x14ac:dyDescent="0.25"/>
    <row r="44" spans="1:1" hidden="1" x14ac:dyDescent="0.25"/>
    <row r="45" spans="1:1" hidden="1" x14ac:dyDescent="0.25"/>
    <row r="46" spans="1:1" hidden="1" x14ac:dyDescent="0.25"/>
    <row r="47" spans="1:1" hidden="1" x14ac:dyDescent="0.25"/>
    <row r="48" spans="1: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</sheetData>
  <sheetProtection sheet="1"/>
  <mergeCells count="4">
    <mergeCell ref="A1:B1"/>
    <mergeCell ref="A11:B11"/>
    <mergeCell ref="A21:C21"/>
    <mergeCell ref="A23:C23"/>
  </mergeCells>
  <dataValidations count="1">
    <dataValidation type="list" allowBlank="1" showInputMessage="1" showErrorMessage="1" sqref="B8" xr:uid="{9E4E550F-583B-411C-8E98-4F504C5D5B6E}">
      <formula1>$A$39:$A$42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DC9F-2EB4-4B72-BAE3-D70011F1129B}">
  <sheetPr>
    <tabColor rgb="FFFFFF00"/>
  </sheetPr>
  <dimension ref="A1:XFC3587"/>
  <sheetViews>
    <sheetView showGridLines="0" topLeftCell="A4" zoomScaleNormal="100" workbookViewId="0">
      <selection activeCell="B28" sqref="B28"/>
    </sheetView>
  </sheetViews>
  <sheetFormatPr defaultColWidth="8.7109375" defaultRowHeight="15" customHeight="1" zeroHeight="1" x14ac:dyDescent="0.25"/>
  <cols>
    <col min="1" max="1" width="62" style="3" customWidth="1"/>
    <col min="2" max="2" width="26.42578125" style="3" customWidth="1"/>
    <col min="3" max="3" width="40" style="3" customWidth="1"/>
    <col min="4" max="4" width="51.42578125" style="3" customWidth="1"/>
    <col min="5" max="5" width="14" style="3" hidden="1" customWidth="1"/>
    <col min="6" max="16381" width="8.7109375" style="3" hidden="1" customWidth="1"/>
    <col min="16382" max="16382" width="8.42578125" style="3" hidden="1" customWidth="1"/>
    <col min="16383" max="16383" width="0.140625" style="3" hidden="1" customWidth="1"/>
    <col min="16384" max="16384" width="14.7109375" style="3" hidden="1" customWidth="1"/>
  </cols>
  <sheetData>
    <row r="1" spans="1:4" ht="15.75" hidden="1" thickBot="1" x14ac:dyDescent="0.3">
      <c r="A1" s="11" t="s">
        <v>8</v>
      </c>
    </row>
    <row r="2" spans="1:4" ht="15.75" hidden="1" thickBot="1" x14ac:dyDescent="0.3"/>
    <row r="3" spans="1:4" ht="76.5" customHeight="1" x14ac:dyDescent="0.25">
      <c r="A3" s="171" t="s">
        <v>348</v>
      </c>
      <c r="B3" s="172"/>
      <c r="C3" s="124"/>
      <c r="D3" s="117" t="s">
        <v>461</v>
      </c>
    </row>
    <row r="4" spans="1:4" ht="15.75" customHeight="1" x14ac:dyDescent="0.25">
      <c r="A4" s="125" t="s">
        <v>285</v>
      </c>
      <c r="B4" s="108" t="str">
        <f>'Cover Sheet'!B9</f>
        <v>May</v>
      </c>
      <c r="C4" s="6"/>
    </row>
    <row r="5" spans="1:4" ht="15.75" customHeight="1" x14ac:dyDescent="0.25">
      <c r="A5" s="125" t="s">
        <v>0</v>
      </c>
      <c r="B5" s="108" t="str">
        <f>Pharmacy_Address1</f>
        <v>Auto Populates</v>
      </c>
      <c r="C5" s="6"/>
    </row>
    <row r="6" spans="1:4" ht="15" customHeight="1" x14ac:dyDescent="0.25">
      <c r="A6" s="125" t="s">
        <v>1</v>
      </c>
      <c r="B6" s="108">
        <f>Contractor_Code</f>
        <v>0</v>
      </c>
      <c r="C6" s="6"/>
    </row>
    <row r="7" spans="1:4" x14ac:dyDescent="0.25">
      <c r="A7" s="125" t="s">
        <v>293</v>
      </c>
      <c r="B7" s="126">
        <f>Date</f>
        <v>45817</v>
      </c>
      <c r="C7" s="6"/>
    </row>
    <row r="8" spans="1:4" x14ac:dyDescent="0.25">
      <c r="A8" s="127"/>
      <c r="B8" s="128"/>
      <c r="C8" s="6"/>
    </row>
    <row r="9" spans="1:4" ht="12.75" customHeight="1" x14ac:dyDescent="0.25">
      <c r="A9" s="173" t="s">
        <v>352</v>
      </c>
      <c r="B9" s="173"/>
      <c r="C9" s="6"/>
    </row>
    <row r="10" spans="1:4" ht="12.75" customHeight="1" x14ac:dyDescent="0.25">
      <c r="A10" s="137" t="s">
        <v>431</v>
      </c>
      <c r="B10" s="63"/>
      <c r="C10" s="6"/>
    </row>
    <row r="11" spans="1:4" ht="18" customHeight="1" x14ac:dyDescent="0.25">
      <c r="A11" s="169" t="s">
        <v>340</v>
      </c>
      <c r="B11" s="170"/>
      <c r="C11" s="6"/>
    </row>
    <row r="12" spans="1:4" x14ac:dyDescent="0.25">
      <c r="A12" s="13" t="s">
        <v>454</v>
      </c>
      <c r="B12" s="148"/>
      <c r="C12" s="149" t="s">
        <v>343</v>
      </c>
    </row>
    <row r="13" spans="1:4" x14ac:dyDescent="0.25">
      <c r="A13" s="13" t="s">
        <v>460</v>
      </c>
      <c r="B13" s="41">
        <v>0</v>
      </c>
      <c r="C13" s="6"/>
    </row>
    <row r="14" spans="1:4" x14ac:dyDescent="0.25">
      <c r="A14" s="13" t="s">
        <v>430</v>
      </c>
      <c r="B14" s="41">
        <v>0</v>
      </c>
      <c r="C14" s="6"/>
    </row>
    <row r="15" spans="1:4" x14ac:dyDescent="0.25">
      <c r="A15" s="132" t="s">
        <v>344</v>
      </c>
      <c r="B15" s="45">
        <f>(B13*25)+(B14*8.75)+(B12)</f>
        <v>0</v>
      </c>
      <c r="C15" s="6"/>
    </row>
    <row r="16" spans="1:4" x14ac:dyDescent="0.25">
      <c r="A16" s="130"/>
      <c r="B16" s="7"/>
      <c r="C16" s="6"/>
    </row>
    <row r="17" spans="1:5" ht="18" customHeight="1" x14ac:dyDescent="0.25">
      <c r="A17" s="169" t="s">
        <v>25</v>
      </c>
      <c r="B17" s="170"/>
      <c r="C17" s="6"/>
    </row>
    <row r="18" spans="1:5" x14ac:dyDescent="0.25">
      <c r="A18" s="13" t="s">
        <v>488</v>
      </c>
      <c r="B18" s="148"/>
      <c r="C18" s="149" t="s">
        <v>343</v>
      </c>
    </row>
    <row r="19" spans="1:5" x14ac:dyDescent="0.25">
      <c r="A19" s="13" t="s">
        <v>489</v>
      </c>
      <c r="B19" s="65">
        <v>0</v>
      </c>
      <c r="C19" s="149" t="s">
        <v>343</v>
      </c>
    </row>
    <row r="20" spans="1:5" x14ac:dyDescent="0.25">
      <c r="A20" s="138" t="s">
        <v>345</v>
      </c>
      <c r="B20" s="45">
        <f>(B19*10)+(B18)</f>
        <v>0</v>
      </c>
      <c r="C20" s="129"/>
    </row>
    <row r="21" spans="1:5" x14ac:dyDescent="0.25">
      <c r="A21" s="128"/>
      <c r="B21" s="63"/>
      <c r="C21" s="6"/>
    </row>
    <row r="22" spans="1:5" ht="19.5" customHeight="1" x14ac:dyDescent="0.25">
      <c r="A22" s="169" t="s">
        <v>341</v>
      </c>
      <c r="B22" s="170"/>
      <c r="C22" s="6"/>
    </row>
    <row r="23" spans="1:5" x14ac:dyDescent="0.25">
      <c r="A23" s="13" t="s">
        <v>490</v>
      </c>
      <c r="B23" s="148"/>
      <c r="C23" s="149" t="s">
        <v>343</v>
      </c>
    </row>
    <row r="24" spans="1:5" x14ac:dyDescent="0.25">
      <c r="A24" s="13" t="s">
        <v>491</v>
      </c>
      <c r="B24" s="150"/>
      <c r="C24" s="149" t="s">
        <v>343</v>
      </c>
    </row>
    <row r="25" spans="1:5" x14ac:dyDescent="0.25">
      <c r="A25" s="138" t="s">
        <v>493</v>
      </c>
      <c r="B25" s="45">
        <f>(B24*13.3)+(B23)</f>
        <v>0</v>
      </c>
      <c r="C25" s="129"/>
    </row>
    <row r="26" spans="1:5" x14ac:dyDescent="0.25">
      <c r="A26" s="7"/>
      <c r="B26" s="7"/>
      <c r="C26" s="6"/>
    </row>
    <row r="27" spans="1:5" ht="18.75" customHeight="1" x14ac:dyDescent="0.25">
      <c r="A27" s="169" t="s">
        <v>346</v>
      </c>
      <c r="B27" s="170"/>
      <c r="C27" s="6"/>
    </row>
    <row r="28" spans="1:5" x14ac:dyDescent="0.25">
      <c r="A28" s="13" t="s">
        <v>492</v>
      </c>
      <c r="B28" s="150">
        <v>0</v>
      </c>
      <c r="C28" s="149" t="s">
        <v>343</v>
      </c>
    </row>
    <row r="29" spans="1:5" x14ac:dyDescent="0.25">
      <c r="A29" s="138" t="s">
        <v>347</v>
      </c>
      <c r="B29" s="45">
        <f>(B28*20)</f>
        <v>0</v>
      </c>
      <c r="C29" s="129"/>
    </row>
    <row r="30" spans="1:5" ht="18" customHeight="1" thickBot="1" x14ac:dyDescent="0.3">
      <c r="A30" s="137"/>
      <c r="B30" s="131"/>
      <c r="C30" s="6"/>
    </row>
    <row r="31" spans="1:5" ht="60" customHeight="1" thickBot="1" x14ac:dyDescent="0.3">
      <c r="A31" s="174" t="s">
        <v>466</v>
      </c>
      <c r="B31" s="175"/>
      <c r="C31" s="176"/>
      <c r="D31" s="114"/>
      <c r="E31" s="114"/>
    </row>
    <row r="32" spans="1:5" s="1" customFormat="1" ht="20.25" customHeight="1" thickBot="1" x14ac:dyDescent="0.3">
      <c r="A32" s="133" t="s">
        <v>7</v>
      </c>
      <c r="B32" s="134"/>
      <c r="C32" s="135"/>
      <c r="D32" s="115"/>
      <c r="E32" s="115"/>
    </row>
    <row r="33" spans="1:3" x14ac:dyDescent="0.25">
      <c r="A33" s="166" t="str">
        <f>'Cover Sheet'!B11</f>
        <v>Joe Bloggs</v>
      </c>
      <c r="B33" s="167"/>
      <c r="C33" s="168"/>
    </row>
    <row r="34" spans="1:3" x14ac:dyDescent="0.25">
      <c r="A34" s="3">
        <v>265</v>
      </c>
    </row>
    <row r="35" spans="1:3" hidden="1" x14ac:dyDescent="0.25"/>
    <row r="36" spans="1:3" hidden="1" x14ac:dyDescent="0.25"/>
    <row r="37" spans="1:3" hidden="1" x14ac:dyDescent="0.25"/>
    <row r="38" spans="1:3" hidden="1" x14ac:dyDescent="0.25"/>
    <row r="39" spans="1:3" hidden="1" x14ac:dyDescent="0.25"/>
    <row r="40" spans="1:3" hidden="1" x14ac:dyDescent="0.25"/>
    <row r="41" spans="1:3" hidden="1" x14ac:dyDescent="0.25"/>
    <row r="42" spans="1:3" hidden="1" x14ac:dyDescent="0.25"/>
    <row r="43" spans="1:3" hidden="1" x14ac:dyDescent="0.25"/>
    <row r="44" spans="1:3" hidden="1" x14ac:dyDescent="0.25"/>
    <row r="45" spans="1:3" hidden="1" x14ac:dyDescent="0.25"/>
    <row r="46" spans="1:3" hidden="1" x14ac:dyDescent="0.25"/>
    <row r="47" spans="1:3" hidden="1" x14ac:dyDescent="0.25">
      <c r="A47" s="74">
        <v>250</v>
      </c>
    </row>
    <row r="48" spans="1:3" hidden="1" x14ac:dyDescent="0.25"/>
    <row r="49" s="3" customFormat="1" hidden="1" x14ac:dyDescent="0.25"/>
    <row r="50" s="3" customFormat="1" hidden="1" x14ac:dyDescent="0.25"/>
    <row r="51" s="3" customFormat="1" hidden="1" x14ac:dyDescent="0.25"/>
    <row r="52" s="3" customFormat="1" hidden="1" x14ac:dyDescent="0.25"/>
    <row r="53" s="3" customFormat="1" hidden="1" x14ac:dyDescent="0.25"/>
    <row r="54" s="3" customFormat="1" hidden="1" x14ac:dyDescent="0.25"/>
    <row r="55" s="3" customFormat="1" hidden="1" x14ac:dyDescent="0.25"/>
    <row r="56" s="3" customFormat="1" hidden="1" x14ac:dyDescent="0.25"/>
    <row r="57" s="3" customFormat="1" hidden="1" x14ac:dyDescent="0.25"/>
    <row r="58" s="3" customFormat="1" hidden="1" x14ac:dyDescent="0.25"/>
    <row r="59" s="3" customFormat="1" hidden="1" x14ac:dyDescent="0.25"/>
    <row r="60" s="3" customFormat="1" hidden="1" x14ac:dyDescent="0.25"/>
    <row r="61" s="3" customFormat="1" hidden="1" x14ac:dyDescent="0.25"/>
    <row r="62" s="3" customFormat="1" hidden="1" x14ac:dyDescent="0.25"/>
    <row r="63" s="3" customFormat="1" hidden="1" x14ac:dyDescent="0.25"/>
    <row r="64" s="3" customFormat="1" hidden="1" x14ac:dyDescent="0.25"/>
    <row r="65" s="3" customFormat="1" hidden="1" x14ac:dyDescent="0.25"/>
    <row r="66" s="3" customFormat="1" hidden="1" x14ac:dyDescent="0.25"/>
    <row r="67" s="3" customFormat="1" hidden="1" x14ac:dyDescent="0.25"/>
    <row r="68" s="3" customFormat="1" hidden="1" x14ac:dyDescent="0.25"/>
    <row r="69" s="3" customFormat="1" hidden="1" x14ac:dyDescent="0.25"/>
    <row r="70" s="3" customFormat="1" hidden="1" x14ac:dyDescent="0.25"/>
    <row r="71" s="3" customFormat="1" hidden="1" x14ac:dyDescent="0.25"/>
    <row r="72" s="3" customFormat="1" hidden="1" x14ac:dyDescent="0.25"/>
    <row r="73" s="3" customFormat="1" hidden="1" x14ac:dyDescent="0.25"/>
    <row r="74" s="3" customFormat="1" hidden="1" x14ac:dyDescent="0.25"/>
    <row r="75" s="3" customFormat="1" hidden="1" x14ac:dyDescent="0.25"/>
    <row r="76" s="3" customFormat="1" hidden="1" x14ac:dyDescent="0.25"/>
    <row r="77" s="3" customFormat="1" hidden="1" x14ac:dyDescent="0.25"/>
    <row r="78" s="3" customFormat="1" hidden="1" x14ac:dyDescent="0.25"/>
    <row r="79" s="3" customFormat="1" hidden="1" x14ac:dyDescent="0.25"/>
    <row r="80" s="3" customFormat="1" hidden="1" x14ac:dyDescent="0.25"/>
    <row r="81" s="3" customFormat="1" hidden="1" x14ac:dyDescent="0.25"/>
    <row r="82" s="3" customFormat="1" hidden="1" x14ac:dyDescent="0.25"/>
    <row r="83" s="3" customFormat="1" hidden="1" x14ac:dyDescent="0.25"/>
    <row r="84" s="3" customFormat="1" hidden="1" x14ac:dyDescent="0.25"/>
    <row r="85" s="3" customFormat="1" hidden="1" x14ac:dyDescent="0.25"/>
    <row r="86" s="3" customFormat="1" hidden="1" x14ac:dyDescent="0.25"/>
    <row r="87" s="3" customFormat="1" hidden="1" x14ac:dyDescent="0.25"/>
    <row r="88" s="3" customFormat="1" hidden="1" x14ac:dyDescent="0.25"/>
    <row r="89" s="3" customFormat="1" hidden="1" x14ac:dyDescent="0.25"/>
    <row r="90" s="3" customFormat="1" hidden="1" x14ac:dyDescent="0.25"/>
    <row r="91" s="3" customFormat="1" hidden="1" x14ac:dyDescent="0.25"/>
    <row r="92" s="3" customFormat="1" hidden="1" x14ac:dyDescent="0.25"/>
    <row r="93" s="3" customFormat="1" hidden="1" x14ac:dyDescent="0.25"/>
    <row r="94" s="3" customFormat="1" hidden="1" x14ac:dyDescent="0.25"/>
    <row r="95" s="3" customFormat="1" hidden="1" x14ac:dyDescent="0.25"/>
    <row r="96" s="3" customFormat="1" hidden="1" x14ac:dyDescent="0.25"/>
    <row r="97" s="3" customFormat="1" hidden="1" x14ac:dyDescent="0.25"/>
    <row r="98" s="3" customFormat="1" hidden="1" x14ac:dyDescent="0.25"/>
    <row r="99" s="3" customFormat="1" hidden="1" x14ac:dyDescent="0.25"/>
    <row r="100" s="3" customFormat="1" hidden="1" x14ac:dyDescent="0.25"/>
    <row r="101" s="3" customFormat="1" hidden="1" x14ac:dyDescent="0.25"/>
    <row r="102" s="3" customFormat="1" hidden="1" x14ac:dyDescent="0.25"/>
    <row r="103" s="3" customFormat="1" hidden="1" x14ac:dyDescent="0.25"/>
    <row r="104" s="3" customFormat="1" hidden="1" x14ac:dyDescent="0.25"/>
    <row r="105" s="3" customFormat="1" hidden="1" x14ac:dyDescent="0.25"/>
    <row r="106" s="3" customFormat="1" hidden="1" x14ac:dyDescent="0.25"/>
    <row r="107" s="3" customFormat="1" hidden="1" x14ac:dyDescent="0.25"/>
    <row r="108" s="3" customFormat="1" hidden="1" x14ac:dyDescent="0.25"/>
    <row r="109" s="3" customFormat="1" hidden="1" x14ac:dyDescent="0.25"/>
    <row r="110" s="3" customFormat="1" hidden="1" x14ac:dyDescent="0.25"/>
    <row r="111" s="3" customFormat="1" hidden="1" x14ac:dyDescent="0.25"/>
    <row r="112" s="3" customFormat="1" hidden="1" x14ac:dyDescent="0.25"/>
    <row r="113" s="3" customFormat="1" hidden="1" x14ac:dyDescent="0.25"/>
    <row r="114" s="3" customFormat="1" hidden="1" x14ac:dyDescent="0.25"/>
    <row r="115" s="3" customFormat="1" hidden="1" x14ac:dyDescent="0.25"/>
    <row r="116" s="3" customFormat="1" hidden="1" x14ac:dyDescent="0.25"/>
    <row r="117" s="3" customFormat="1" hidden="1" x14ac:dyDescent="0.25"/>
    <row r="118" s="3" customFormat="1" hidden="1" x14ac:dyDescent="0.25"/>
    <row r="119" s="3" customFormat="1" hidden="1" x14ac:dyDescent="0.25"/>
    <row r="120" s="3" customFormat="1" hidden="1" x14ac:dyDescent="0.25"/>
    <row r="121" s="3" customFormat="1" hidden="1" x14ac:dyDescent="0.25"/>
    <row r="122" s="3" customFormat="1" hidden="1" x14ac:dyDescent="0.25"/>
    <row r="123" s="3" customFormat="1" hidden="1" x14ac:dyDescent="0.25"/>
    <row r="124" s="3" customFormat="1" hidden="1" x14ac:dyDescent="0.25"/>
    <row r="125" s="3" customFormat="1" hidden="1" x14ac:dyDescent="0.25"/>
    <row r="126" s="3" customFormat="1" hidden="1" x14ac:dyDescent="0.25"/>
    <row r="127" s="3" customFormat="1" hidden="1" x14ac:dyDescent="0.25"/>
    <row r="128" s="3" customFormat="1" hidden="1" x14ac:dyDescent="0.25"/>
    <row r="129" s="3" customFormat="1" hidden="1" x14ac:dyDescent="0.25"/>
    <row r="130" s="3" customFormat="1" hidden="1" x14ac:dyDescent="0.25"/>
    <row r="131" s="3" customFormat="1" hidden="1" x14ac:dyDescent="0.25"/>
    <row r="132" s="3" customFormat="1" hidden="1" x14ac:dyDescent="0.25"/>
    <row r="133" s="3" customFormat="1" hidden="1" x14ac:dyDescent="0.25"/>
    <row r="134" s="3" customFormat="1" hidden="1" x14ac:dyDescent="0.25"/>
    <row r="135" s="3" customFormat="1" hidden="1" x14ac:dyDescent="0.25"/>
    <row r="136" s="3" customFormat="1" hidden="1" x14ac:dyDescent="0.25"/>
    <row r="137" s="3" customFormat="1" hidden="1" x14ac:dyDescent="0.25"/>
    <row r="138" s="3" customFormat="1" hidden="1" x14ac:dyDescent="0.25"/>
    <row r="139" s="3" customFormat="1" hidden="1" x14ac:dyDescent="0.25"/>
    <row r="140" s="3" customFormat="1" hidden="1" x14ac:dyDescent="0.25"/>
    <row r="141" s="3" customFormat="1" hidden="1" x14ac:dyDescent="0.25"/>
    <row r="142" s="3" customFormat="1" hidden="1" x14ac:dyDescent="0.25"/>
    <row r="143" s="3" customFormat="1" hidden="1" x14ac:dyDescent="0.25"/>
    <row r="144" s="3" customFormat="1" hidden="1" x14ac:dyDescent="0.25"/>
    <row r="145" s="3" customFormat="1" hidden="1" x14ac:dyDescent="0.25"/>
    <row r="146" s="3" customFormat="1" hidden="1" x14ac:dyDescent="0.25"/>
    <row r="147" s="3" customFormat="1" hidden="1" x14ac:dyDescent="0.25"/>
    <row r="148" s="3" customFormat="1" hidden="1" x14ac:dyDescent="0.25"/>
    <row r="149" s="3" customFormat="1" hidden="1" x14ac:dyDescent="0.25"/>
    <row r="150" s="3" customFormat="1" hidden="1" x14ac:dyDescent="0.25"/>
    <row r="151" s="3" customFormat="1" hidden="1" x14ac:dyDescent="0.25"/>
    <row r="152" s="3" customFormat="1" hidden="1" x14ac:dyDescent="0.25"/>
    <row r="153" s="3" customFormat="1" hidden="1" x14ac:dyDescent="0.25"/>
    <row r="154" s="3" customFormat="1" hidden="1" x14ac:dyDescent="0.25"/>
    <row r="155" s="3" customFormat="1" hidden="1" x14ac:dyDescent="0.25"/>
    <row r="156" s="3" customFormat="1" hidden="1" x14ac:dyDescent="0.25"/>
    <row r="157" s="3" customFormat="1" hidden="1" x14ac:dyDescent="0.25"/>
    <row r="158" s="3" customFormat="1" hidden="1" x14ac:dyDescent="0.25"/>
    <row r="159" s="3" customFormat="1" hidden="1" x14ac:dyDescent="0.25"/>
    <row r="160" s="3" customFormat="1" hidden="1" x14ac:dyDescent="0.25"/>
    <row r="161" s="3" customFormat="1" hidden="1" x14ac:dyDescent="0.25"/>
    <row r="162" s="3" customFormat="1" hidden="1" x14ac:dyDescent="0.25"/>
    <row r="163" s="3" customFormat="1" hidden="1" x14ac:dyDescent="0.25"/>
    <row r="164" s="3" customFormat="1" hidden="1" x14ac:dyDescent="0.25"/>
    <row r="165" s="3" customFormat="1" hidden="1" x14ac:dyDescent="0.25"/>
    <row r="166" s="3" customFormat="1" hidden="1" x14ac:dyDescent="0.25"/>
    <row r="167" s="3" customFormat="1" hidden="1" x14ac:dyDescent="0.25"/>
    <row r="168" s="3" customFormat="1" hidden="1" x14ac:dyDescent="0.25"/>
    <row r="169" s="3" customFormat="1" hidden="1" x14ac:dyDescent="0.25"/>
    <row r="170" s="3" customFormat="1" hidden="1" x14ac:dyDescent="0.25"/>
    <row r="171" s="3" customFormat="1" hidden="1" x14ac:dyDescent="0.25"/>
    <row r="172" s="3" customFormat="1" hidden="1" x14ac:dyDescent="0.25"/>
    <row r="173" s="3" customFormat="1" hidden="1" x14ac:dyDescent="0.25"/>
    <row r="174" s="3" customFormat="1" hidden="1" x14ac:dyDescent="0.25"/>
    <row r="175" s="3" customFormat="1" hidden="1" x14ac:dyDescent="0.25"/>
    <row r="176" s="3" customFormat="1" hidden="1" x14ac:dyDescent="0.25"/>
    <row r="177" s="3" customFormat="1" hidden="1" x14ac:dyDescent="0.25"/>
    <row r="178" s="3" customFormat="1" hidden="1" x14ac:dyDescent="0.25"/>
    <row r="179" s="3" customFormat="1" hidden="1" x14ac:dyDescent="0.25"/>
    <row r="180" s="3" customFormat="1" hidden="1" x14ac:dyDescent="0.25"/>
    <row r="181" s="3" customFormat="1" hidden="1" x14ac:dyDescent="0.25"/>
    <row r="182" s="3" customFormat="1" hidden="1" x14ac:dyDescent="0.25"/>
    <row r="183" s="3" customFormat="1" hidden="1" x14ac:dyDescent="0.25"/>
    <row r="184" s="3" customFormat="1" hidden="1" x14ac:dyDescent="0.25"/>
    <row r="185" s="3" customFormat="1" hidden="1" x14ac:dyDescent="0.25"/>
    <row r="186" s="3" customFormat="1" hidden="1" x14ac:dyDescent="0.25"/>
    <row r="187" s="3" customFormat="1" hidden="1" x14ac:dyDescent="0.25"/>
    <row r="188" s="3" customFormat="1" hidden="1" x14ac:dyDescent="0.25"/>
    <row r="189" s="3" customFormat="1" hidden="1" x14ac:dyDescent="0.25"/>
    <row r="190" s="3" customFormat="1" hidden="1" x14ac:dyDescent="0.25"/>
    <row r="191" s="3" customFormat="1" hidden="1" x14ac:dyDescent="0.25"/>
    <row r="192" s="3" customFormat="1" hidden="1" x14ac:dyDescent="0.25"/>
    <row r="193" s="3" customFormat="1" hidden="1" x14ac:dyDescent="0.25"/>
    <row r="194" s="3" customFormat="1" hidden="1" x14ac:dyDescent="0.25"/>
    <row r="195" s="3" customFormat="1" hidden="1" x14ac:dyDescent="0.25"/>
    <row r="196" s="3" customFormat="1" hidden="1" x14ac:dyDescent="0.25"/>
    <row r="197" s="3" customFormat="1" hidden="1" x14ac:dyDescent="0.25"/>
    <row r="198" s="3" customFormat="1" hidden="1" x14ac:dyDescent="0.25"/>
    <row r="199" s="3" customFormat="1" hidden="1" x14ac:dyDescent="0.25"/>
    <row r="200" s="3" customFormat="1" hidden="1" x14ac:dyDescent="0.25"/>
    <row r="201" s="3" customFormat="1" hidden="1" x14ac:dyDescent="0.25"/>
    <row r="202" s="3" customFormat="1" hidden="1" x14ac:dyDescent="0.25"/>
    <row r="203" s="3" customFormat="1" hidden="1" x14ac:dyDescent="0.25"/>
    <row r="204" s="3" customFormat="1" hidden="1" x14ac:dyDescent="0.25"/>
    <row r="205" s="3" customFormat="1" hidden="1" x14ac:dyDescent="0.25"/>
    <row r="206" s="3" customFormat="1" hidden="1" x14ac:dyDescent="0.25"/>
    <row r="207" s="3" customFormat="1" hidden="1" x14ac:dyDescent="0.25"/>
    <row r="208" s="3" customFormat="1" hidden="1" x14ac:dyDescent="0.25"/>
    <row r="209" s="3" customFormat="1" hidden="1" x14ac:dyDescent="0.25"/>
    <row r="210" s="3" customFormat="1" hidden="1" x14ac:dyDescent="0.25"/>
    <row r="211" s="3" customFormat="1" hidden="1" x14ac:dyDescent="0.25"/>
    <row r="212" s="3" customFormat="1" hidden="1" x14ac:dyDescent="0.25"/>
    <row r="213" s="3" customFormat="1" hidden="1" x14ac:dyDescent="0.25"/>
    <row r="214" s="3" customFormat="1" hidden="1" x14ac:dyDescent="0.25"/>
    <row r="215" s="3" customFormat="1" hidden="1" x14ac:dyDescent="0.25"/>
    <row r="216" s="3" customFormat="1" hidden="1" x14ac:dyDescent="0.25"/>
    <row r="217" s="3" customFormat="1" hidden="1" x14ac:dyDescent="0.25"/>
    <row r="218" s="3" customFormat="1" hidden="1" x14ac:dyDescent="0.25"/>
    <row r="219" s="3" customFormat="1" hidden="1" x14ac:dyDescent="0.25"/>
    <row r="220" s="3" customFormat="1" hidden="1" x14ac:dyDescent="0.25"/>
    <row r="221" s="3" customFormat="1" hidden="1" x14ac:dyDescent="0.25"/>
    <row r="222" s="3" customFormat="1" hidden="1" x14ac:dyDescent="0.25"/>
    <row r="223" s="3" customFormat="1" hidden="1" x14ac:dyDescent="0.25"/>
    <row r="224" s="3" customFormat="1" hidden="1" x14ac:dyDescent="0.25"/>
    <row r="225" s="3" customFormat="1" hidden="1" x14ac:dyDescent="0.25"/>
    <row r="226" s="3" customFormat="1" hidden="1" x14ac:dyDescent="0.25"/>
    <row r="227" s="3" customFormat="1" hidden="1" x14ac:dyDescent="0.25"/>
    <row r="228" s="3" customFormat="1" hidden="1" x14ac:dyDescent="0.25"/>
    <row r="229" s="3" customFormat="1" hidden="1" x14ac:dyDescent="0.25"/>
    <row r="230" s="3" customFormat="1" hidden="1" x14ac:dyDescent="0.25"/>
    <row r="231" s="3" customFormat="1" hidden="1" x14ac:dyDescent="0.25"/>
    <row r="232" s="3" customFormat="1" hidden="1" x14ac:dyDescent="0.25"/>
    <row r="233" s="3" customFormat="1" hidden="1" x14ac:dyDescent="0.25"/>
    <row r="234" s="3" customFormat="1" hidden="1" x14ac:dyDescent="0.25"/>
    <row r="235" s="3" customFormat="1" hidden="1" x14ac:dyDescent="0.25"/>
    <row r="236" s="3" customFormat="1" hidden="1" x14ac:dyDescent="0.25"/>
    <row r="237" s="3" customFormat="1" hidden="1" x14ac:dyDescent="0.25"/>
    <row r="238" s="3" customFormat="1" hidden="1" x14ac:dyDescent="0.25"/>
    <row r="239" s="3" customFormat="1" hidden="1" x14ac:dyDescent="0.25"/>
    <row r="240" s="3" customFormat="1" hidden="1" x14ac:dyDescent="0.25"/>
    <row r="241" s="3" customFormat="1" hidden="1" x14ac:dyDescent="0.25"/>
    <row r="242" s="3" customFormat="1" hidden="1" x14ac:dyDescent="0.25"/>
    <row r="243" s="3" customFormat="1" hidden="1" x14ac:dyDescent="0.25"/>
    <row r="244" s="3" customFormat="1" hidden="1" x14ac:dyDescent="0.25"/>
    <row r="245" s="3" customFormat="1" hidden="1" x14ac:dyDescent="0.25"/>
    <row r="246" s="3" customFormat="1" hidden="1" x14ac:dyDescent="0.25"/>
    <row r="247" s="3" customFormat="1" hidden="1" x14ac:dyDescent="0.25"/>
    <row r="248" s="3" customFormat="1" hidden="1" x14ac:dyDescent="0.25"/>
    <row r="249" s="3" customFormat="1" hidden="1" x14ac:dyDescent="0.25"/>
    <row r="250" s="3" customFormat="1" hidden="1" x14ac:dyDescent="0.25"/>
    <row r="251" s="3" customFormat="1" hidden="1" x14ac:dyDescent="0.25"/>
    <row r="252" s="3" customFormat="1" hidden="1" x14ac:dyDescent="0.25"/>
    <row r="253" s="3" customFormat="1" hidden="1" x14ac:dyDescent="0.25"/>
    <row r="254" s="3" customFormat="1" hidden="1" x14ac:dyDescent="0.25"/>
    <row r="255" s="3" customFormat="1" hidden="1" x14ac:dyDescent="0.25"/>
    <row r="256" s="3" customFormat="1" hidden="1" x14ac:dyDescent="0.25"/>
    <row r="257" s="3" customFormat="1" hidden="1" x14ac:dyDescent="0.25"/>
    <row r="258" s="3" customFormat="1" hidden="1" x14ac:dyDescent="0.25"/>
    <row r="259" s="3" customFormat="1" hidden="1" x14ac:dyDescent="0.25"/>
    <row r="260" s="3" customFormat="1" hidden="1" x14ac:dyDescent="0.25"/>
    <row r="261" s="3" customFormat="1" hidden="1" x14ac:dyDescent="0.25"/>
    <row r="262" s="3" customFormat="1" hidden="1" x14ac:dyDescent="0.25"/>
    <row r="263" s="3" customFormat="1" hidden="1" x14ac:dyDescent="0.25"/>
    <row r="264" s="3" customFormat="1" hidden="1" x14ac:dyDescent="0.25"/>
    <row r="265" s="3" customFormat="1" hidden="1" x14ac:dyDescent="0.25"/>
    <row r="266" s="3" customFormat="1" hidden="1" x14ac:dyDescent="0.25"/>
    <row r="267" s="3" customFormat="1" hidden="1" x14ac:dyDescent="0.25"/>
    <row r="268" s="3" customFormat="1" hidden="1" x14ac:dyDescent="0.25"/>
    <row r="269" s="3" customFormat="1" hidden="1" x14ac:dyDescent="0.25"/>
    <row r="270" s="3" customFormat="1" hidden="1" x14ac:dyDescent="0.25"/>
    <row r="271" s="3" customFormat="1" hidden="1" x14ac:dyDescent="0.25"/>
    <row r="272" s="3" customFormat="1" hidden="1" x14ac:dyDescent="0.25"/>
    <row r="273" s="3" customFormat="1" hidden="1" x14ac:dyDescent="0.25"/>
    <row r="274" s="3" customFormat="1" hidden="1" x14ac:dyDescent="0.25"/>
    <row r="275" s="3" customFormat="1" hidden="1" x14ac:dyDescent="0.25"/>
    <row r="276" s="3" customFormat="1" hidden="1" x14ac:dyDescent="0.25"/>
    <row r="277" s="3" customFormat="1" hidden="1" x14ac:dyDescent="0.25"/>
    <row r="278" s="3" customFormat="1" hidden="1" x14ac:dyDescent="0.25"/>
    <row r="279" s="3" customFormat="1" hidden="1" x14ac:dyDescent="0.25"/>
    <row r="280" s="3" customFormat="1" hidden="1" x14ac:dyDescent="0.25"/>
    <row r="281" s="3" customFormat="1" hidden="1" x14ac:dyDescent="0.25"/>
    <row r="282" s="3" customFormat="1" hidden="1" x14ac:dyDescent="0.25"/>
    <row r="283" s="3" customFormat="1" hidden="1" x14ac:dyDescent="0.25"/>
    <row r="284" s="3" customFormat="1" hidden="1" x14ac:dyDescent="0.25"/>
    <row r="285" s="3" customFormat="1" hidden="1" x14ac:dyDescent="0.25"/>
    <row r="286" s="3" customFormat="1" hidden="1" x14ac:dyDescent="0.25"/>
    <row r="287" s="3" customFormat="1" hidden="1" x14ac:dyDescent="0.25"/>
    <row r="288" s="3" customFormat="1" hidden="1" x14ac:dyDescent="0.25"/>
    <row r="289" s="3" customFormat="1" hidden="1" x14ac:dyDescent="0.25"/>
    <row r="290" s="3" customFormat="1" hidden="1" x14ac:dyDescent="0.25"/>
    <row r="291" s="3" customFormat="1" hidden="1" x14ac:dyDescent="0.25"/>
    <row r="292" s="3" customFormat="1" hidden="1" x14ac:dyDescent="0.25"/>
    <row r="293" s="3" customFormat="1" hidden="1" x14ac:dyDescent="0.25"/>
    <row r="294" s="3" customFormat="1" hidden="1" x14ac:dyDescent="0.25"/>
    <row r="295" s="3" customFormat="1" hidden="1" x14ac:dyDescent="0.25"/>
    <row r="296" s="3" customFormat="1" hidden="1" x14ac:dyDescent="0.25"/>
    <row r="297" s="3" customFormat="1" hidden="1" x14ac:dyDescent="0.25"/>
    <row r="298" s="3" customFormat="1" hidden="1" x14ac:dyDescent="0.25"/>
    <row r="299" s="3" customFormat="1" hidden="1" x14ac:dyDescent="0.25"/>
    <row r="300" s="3" customFormat="1" hidden="1" x14ac:dyDescent="0.25"/>
    <row r="301" s="3" customFormat="1" hidden="1" x14ac:dyDescent="0.25"/>
    <row r="302" s="3" customFormat="1" hidden="1" x14ac:dyDescent="0.25"/>
    <row r="303" s="3" customFormat="1" hidden="1" x14ac:dyDescent="0.25"/>
    <row r="304" s="3" customFormat="1" hidden="1" x14ac:dyDescent="0.25"/>
    <row r="305" s="3" customFormat="1" hidden="1" x14ac:dyDescent="0.25"/>
    <row r="306" s="3" customFormat="1" hidden="1" x14ac:dyDescent="0.25"/>
    <row r="307" s="3" customFormat="1" hidden="1" x14ac:dyDescent="0.25"/>
    <row r="308" s="3" customFormat="1" hidden="1" x14ac:dyDescent="0.25"/>
    <row r="309" s="3" customFormat="1" hidden="1" x14ac:dyDescent="0.25"/>
    <row r="310" s="3" customFormat="1" hidden="1" x14ac:dyDescent="0.25"/>
    <row r="311" s="3" customFormat="1" hidden="1" x14ac:dyDescent="0.25"/>
    <row r="312" s="3" customFormat="1" hidden="1" x14ac:dyDescent="0.25"/>
    <row r="313" s="3" customFormat="1" hidden="1" x14ac:dyDescent="0.25"/>
    <row r="314" s="3" customFormat="1" hidden="1" x14ac:dyDescent="0.25"/>
    <row r="315" s="3" customFormat="1" hidden="1" x14ac:dyDescent="0.25"/>
    <row r="316" s="3" customFormat="1" hidden="1" x14ac:dyDescent="0.25"/>
    <row r="317" s="3" customFormat="1" hidden="1" x14ac:dyDescent="0.25"/>
    <row r="318" s="3" customFormat="1" hidden="1" x14ac:dyDescent="0.25"/>
    <row r="319" s="3" customFormat="1" hidden="1" x14ac:dyDescent="0.25"/>
    <row r="320" s="3" customFormat="1" hidden="1" x14ac:dyDescent="0.25"/>
    <row r="321" s="3" customFormat="1" hidden="1" x14ac:dyDescent="0.25"/>
    <row r="322" s="3" customFormat="1" hidden="1" x14ac:dyDescent="0.25"/>
    <row r="323" s="3" customFormat="1" hidden="1" x14ac:dyDescent="0.25"/>
    <row r="324" s="3" customFormat="1" hidden="1" x14ac:dyDescent="0.25"/>
    <row r="325" s="3" customFormat="1" hidden="1" x14ac:dyDescent="0.25"/>
    <row r="326" s="3" customFormat="1" hidden="1" x14ac:dyDescent="0.25"/>
    <row r="327" s="3" customFormat="1" hidden="1" x14ac:dyDescent="0.25"/>
    <row r="328" s="3" customFormat="1" hidden="1" x14ac:dyDescent="0.25"/>
    <row r="329" s="3" customFormat="1" hidden="1" x14ac:dyDescent="0.25"/>
    <row r="330" s="3" customFormat="1" hidden="1" x14ac:dyDescent="0.25"/>
    <row r="331" s="3" customFormat="1" hidden="1" x14ac:dyDescent="0.25"/>
    <row r="332" s="3" customFormat="1" hidden="1" x14ac:dyDescent="0.25"/>
    <row r="333" s="3" customFormat="1" hidden="1" x14ac:dyDescent="0.25"/>
    <row r="334" s="3" customFormat="1" hidden="1" x14ac:dyDescent="0.25"/>
    <row r="335" s="3" customFormat="1" hidden="1" x14ac:dyDescent="0.25"/>
    <row r="336" s="3" customFormat="1" hidden="1" x14ac:dyDescent="0.25"/>
    <row r="337" s="3" customFormat="1" hidden="1" x14ac:dyDescent="0.25"/>
    <row r="338" s="3" customFormat="1" hidden="1" x14ac:dyDescent="0.25"/>
    <row r="339" s="3" customFormat="1" hidden="1" x14ac:dyDescent="0.25"/>
    <row r="340" s="3" customFormat="1" hidden="1" x14ac:dyDescent="0.25"/>
    <row r="341" s="3" customFormat="1" hidden="1" x14ac:dyDescent="0.25"/>
    <row r="342" s="3" customFormat="1" hidden="1" x14ac:dyDescent="0.25"/>
    <row r="343" s="3" customFormat="1" hidden="1" x14ac:dyDescent="0.25"/>
    <row r="344" s="3" customFormat="1" hidden="1" x14ac:dyDescent="0.25"/>
    <row r="345" s="3" customFormat="1" hidden="1" x14ac:dyDescent="0.25"/>
    <row r="346" s="3" customFormat="1" hidden="1" x14ac:dyDescent="0.25"/>
    <row r="347" s="3" customFormat="1" hidden="1" x14ac:dyDescent="0.25"/>
    <row r="348" s="3" customFormat="1" hidden="1" x14ac:dyDescent="0.25"/>
    <row r="349" s="3" customFormat="1" hidden="1" x14ac:dyDescent="0.25"/>
    <row r="350" s="3" customFormat="1" hidden="1" x14ac:dyDescent="0.25"/>
    <row r="351" s="3" customFormat="1" hidden="1" x14ac:dyDescent="0.25"/>
    <row r="352" s="3" customFormat="1" hidden="1" x14ac:dyDescent="0.25"/>
    <row r="353" s="3" customFormat="1" hidden="1" x14ac:dyDescent="0.25"/>
    <row r="354" s="3" customFormat="1" hidden="1" x14ac:dyDescent="0.25"/>
    <row r="355" s="3" customFormat="1" hidden="1" x14ac:dyDescent="0.25"/>
    <row r="356" s="3" customFormat="1" hidden="1" x14ac:dyDescent="0.25"/>
    <row r="357" s="3" customFormat="1" hidden="1" x14ac:dyDescent="0.25"/>
    <row r="358" s="3" customFormat="1" hidden="1" x14ac:dyDescent="0.25"/>
    <row r="359" s="3" customFormat="1" hidden="1" x14ac:dyDescent="0.25"/>
    <row r="360" s="3" customFormat="1" hidden="1" x14ac:dyDescent="0.25"/>
    <row r="361" s="3" customFormat="1" hidden="1" x14ac:dyDescent="0.25"/>
    <row r="362" s="3" customFormat="1" hidden="1" x14ac:dyDescent="0.25"/>
    <row r="363" s="3" customFormat="1" hidden="1" x14ac:dyDescent="0.25"/>
    <row r="364" s="3" customFormat="1" hidden="1" x14ac:dyDescent="0.25"/>
    <row r="365" s="3" customFormat="1" hidden="1" x14ac:dyDescent="0.25"/>
    <row r="366" s="3" customFormat="1" hidden="1" x14ac:dyDescent="0.25"/>
    <row r="367" s="3" customFormat="1" hidden="1" x14ac:dyDescent="0.25"/>
    <row r="368" s="3" customFormat="1" hidden="1" x14ac:dyDescent="0.25"/>
    <row r="369" s="3" customFormat="1" hidden="1" x14ac:dyDescent="0.25"/>
    <row r="370" s="3" customFormat="1" hidden="1" x14ac:dyDescent="0.25"/>
    <row r="371" s="3" customFormat="1" hidden="1" x14ac:dyDescent="0.25"/>
    <row r="372" s="3" customFormat="1" hidden="1" x14ac:dyDescent="0.25"/>
    <row r="373" s="3" customFormat="1" hidden="1" x14ac:dyDescent="0.25"/>
    <row r="374" s="3" customFormat="1" hidden="1" x14ac:dyDescent="0.25"/>
    <row r="375" s="3" customFormat="1" hidden="1" x14ac:dyDescent="0.25"/>
    <row r="376" s="3" customFormat="1" hidden="1" x14ac:dyDescent="0.25"/>
    <row r="377" s="3" customFormat="1" hidden="1" x14ac:dyDescent="0.25"/>
    <row r="378" s="3" customFormat="1" hidden="1" x14ac:dyDescent="0.25"/>
    <row r="379" s="3" customFormat="1" hidden="1" x14ac:dyDescent="0.25"/>
    <row r="380" s="3" customFormat="1" hidden="1" x14ac:dyDescent="0.25"/>
    <row r="381" s="3" customFormat="1" hidden="1" x14ac:dyDescent="0.25"/>
    <row r="382" s="3" customFormat="1" hidden="1" x14ac:dyDescent="0.25"/>
    <row r="383" s="3" customFormat="1" hidden="1" x14ac:dyDescent="0.25"/>
    <row r="384" s="3" customFormat="1" hidden="1" x14ac:dyDescent="0.25"/>
    <row r="385" s="3" customFormat="1" hidden="1" x14ac:dyDescent="0.25"/>
    <row r="386" s="3" customFormat="1" hidden="1" x14ac:dyDescent="0.25"/>
    <row r="387" s="3" customFormat="1" hidden="1" x14ac:dyDescent="0.25"/>
    <row r="388" s="3" customFormat="1" hidden="1" x14ac:dyDescent="0.25"/>
    <row r="389" s="3" customFormat="1" hidden="1" x14ac:dyDescent="0.25"/>
    <row r="390" s="3" customFormat="1" hidden="1" x14ac:dyDescent="0.25"/>
    <row r="391" s="3" customFormat="1" hidden="1" x14ac:dyDescent="0.25"/>
    <row r="392" s="3" customFormat="1" hidden="1" x14ac:dyDescent="0.25"/>
    <row r="393" s="3" customFormat="1" hidden="1" x14ac:dyDescent="0.25"/>
    <row r="394" s="3" customFormat="1" hidden="1" x14ac:dyDescent="0.25"/>
    <row r="395" s="3" customFormat="1" hidden="1" x14ac:dyDescent="0.25"/>
    <row r="396" s="3" customFormat="1" hidden="1" x14ac:dyDescent="0.25"/>
    <row r="397" s="3" customFormat="1" hidden="1" x14ac:dyDescent="0.25"/>
    <row r="398" s="3" customFormat="1" hidden="1" x14ac:dyDescent="0.25"/>
    <row r="399" s="3" customFormat="1" hidden="1" x14ac:dyDescent="0.25"/>
    <row r="400" s="3" customFormat="1" hidden="1" x14ac:dyDescent="0.25"/>
    <row r="401" s="3" customFormat="1" hidden="1" x14ac:dyDescent="0.25"/>
    <row r="402" s="3" customFormat="1" hidden="1" x14ac:dyDescent="0.25"/>
    <row r="403" s="3" customFormat="1" hidden="1" x14ac:dyDescent="0.25"/>
    <row r="404" s="3" customFormat="1" hidden="1" x14ac:dyDescent="0.25"/>
    <row r="405" s="3" customFormat="1" hidden="1" x14ac:dyDescent="0.25"/>
    <row r="406" s="3" customFormat="1" hidden="1" x14ac:dyDescent="0.25"/>
    <row r="407" s="3" customFormat="1" hidden="1" x14ac:dyDescent="0.25"/>
    <row r="408" s="3" customFormat="1" hidden="1" x14ac:dyDescent="0.25"/>
    <row r="409" s="3" customFormat="1" hidden="1" x14ac:dyDescent="0.25"/>
    <row r="410" s="3" customFormat="1" hidden="1" x14ac:dyDescent="0.25"/>
    <row r="411" s="3" customFormat="1" hidden="1" x14ac:dyDescent="0.25"/>
    <row r="412" s="3" customFormat="1" hidden="1" x14ac:dyDescent="0.25"/>
    <row r="413" s="3" customFormat="1" hidden="1" x14ac:dyDescent="0.25"/>
    <row r="414" s="3" customFormat="1" hidden="1" x14ac:dyDescent="0.25"/>
    <row r="415" s="3" customFormat="1" hidden="1" x14ac:dyDescent="0.25"/>
    <row r="416" s="3" customFormat="1" hidden="1" x14ac:dyDescent="0.25"/>
    <row r="417" s="3" customFormat="1" hidden="1" x14ac:dyDescent="0.25"/>
    <row r="418" s="3" customFormat="1" hidden="1" x14ac:dyDescent="0.25"/>
    <row r="419" s="3" customFormat="1" hidden="1" x14ac:dyDescent="0.25"/>
    <row r="420" s="3" customFormat="1" hidden="1" x14ac:dyDescent="0.25"/>
    <row r="421" s="3" customFormat="1" hidden="1" x14ac:dyDescent="0.25"/>
    <row r="422" s="3" customFormat="1" hidden="1" x14ac:dyDescent="0.25"/>
    <row r="423" s="3" customFormat="1" hidden="1" x14ac:dyDescent="0.25"/>
    <row r="424" s="3" customFormat="1" hidden="1" x14ac:dyDescent="0.25"/>
    <row r="425" s="3" customFormat="1" hidden="1" x14ac:dyDescent="0.25"/>
    <row r="426" s="3" customFormat="1" hidden="1" x14ac:dyDescent="0.25"/>
    <row r="427" s="3" customFormat="1" hidden="1" x14ac:dyDescent="0.25"/>
    <row r="428" s="3" customFormat="1" hidden="1" x14ac:dyDescent="0.25"/>
    <row r="429" s="3" customFormat="1" hidden="1" x14ac:dyDescent="0.25"/>
    <row r="430" s="3" customFormat="1" hidden="1" x14ac:dyDescent="0.25"/>
    <row r="431" s="3" customFormat="1" hidden="1" x14ac:dyDescent="0.25"/>
    <row r="432" s="3" customFormat="1" hidden="1" x14ac:dyDescent="0.25"/>
    <row r="433" s="3" customFormat="1" hidden="1" x14ac:dyDescent="0.25"/>
    <row r="434" s="3" customFormat="1" hidden="1" x14ac:dyDescent="0.25"/>
    <row r="435" s="3" customFormat="1" hidden="1" x14ac:dyDescent="0.25"/>
    <row r="436" s="3" customFormat="1" hidden="1" x14ac:dyDescent="0.25"/>
    <row r="437" s="3" customFormat="1" hidden="1" x14ac:dyDescent="0.25"/>
    <row r="438" s="3" customFormat="1" hidden="1" x14ac:dyDescent="0.25"/>
    <row r="439" s="3" customFormat="1" hidden="1" x14ac:dyDescent="0.25"/>
    <row r="440" s="3" customFormat="1" hidden="1" x14ac:dyDescent="0.25"/>
    <row r="441" s="3" customFormat="1" hidden="1" x14ac:dyDescent="0.25"/>
    <row r="442" s="3" customFormat="1" hidden="1" x14ac:dyDescent="0.25"/>
    <row r="443" s="3" customFormat="1" hidden="1" x14ac:dyDescent="0.25"/>
    <row r="444" s="3" customFormat="1" hidden="1" x14ac:dyDescent="0.25"/>
    <row r="445" s="3" customFormat="1" hidden="1" x14ac:dyDescent="0.25"/>
    <row r="446" s="3" customFormat="1" hidden="1" x14ac:dyDescent="0.25"/>
    <row r="447" s="3" customFormat="1" hidden="1" x14ac:dyDescent="0.25"/>
    <row r="448" s="3" customFormat="1" hidden="1" x14ac:dyDescent="0.25"/>
    <row r="449" s="3" customFormat="1" hidden="1" x14ac:dyDescent="0.25"/>
    <row r="450" s="3" customFormat="1" hidden="1" x14ac:dyDescent="0.25"/>
    <row r="451" s="3" customFormat="1" hidden="1" x14ac:dyDescent="0.25"/>
    <row r="452" s="3" customFormat="1" hidden="1" x14ac:dyDescent="0.25"/>
    <row r="453" s="3" customFormat="1" hidden="1" x14ac:dyDescent="0.25"/>
    <row r="454" s="3" customFormat="1" hidden="1" x14ac:dyDescent="0.25"/>
    <row r="455" s="3" customFormat="1" hidden="1" x14ac:dyDescent="0.25"/>
    <row r="456" s="3" customFormat="1" hidden="1" x14ac:dyDescent="0.25"/>
    <row r="457" s="3" customFormat="1" hidden="1" x14ac:dyDescent="0.25"/>
    <row r="458" s="3" customFormat="1" hidden="1" x14ac:dyDescent="0.25"/>
    <row r="459" s="3" customFormat="1" hidden="1" x14ac:dyDescent="0.25"/>
    <row r="460" s="3" customFormat="1" hidden="1" x14ac:dyDescent="0.25"/>
    <row r="461" s="3" customFormat="1" hidden="1" x14ac:dyDescent="0.25"/>
    <row r="462" s="3" customFormat="1" hidden="1" x14ac:dyDescent="0.25"/>
    <row r="463" s="3" customFormat="1" hidden="1" x14ac:dyDescent="0.25"/>
    <row r="464" s="3" customFormat="1" hidden="1" x14ac:dyDescent="0.25"/>
    <row r="465" s="3" customFormat="1" hidden="1" x14ac:dyDescent="0.25"/>
    <row r="466" s="3" customFormat="1" hidden="1" x14ac:dyDescent="0.25"/>
    <row r="467" s="3" customFormat="1" hidden="1" x14ac:dyDescent="0.25"/>
    <row r="468" s="3" customFormat="1" hidden="1" x14ac:dyDescent="0.25"/>
    <row r="469" s="3" customFormat="1" hidden="1" x14ac:dyDescent="0.25"/>
    <row r="470" s="3" customFormat="1" hidden="1" x14ac:dyDescent="0.25"/>
    <row r="471" s="3" customFormat="1" hidden="1" x14ac:dyDescent="0.25"/>
    <row r="472" s="3" customFormat="1" hidden="1" x14ac:dyDescent="0.25"/>
    <row r="473" s="3" customFormat="1" hidden="1" x14ac:dyDescent="0.25"/>
    <row r="474" s="3" customFormat="1" hidden="1" x14ac:dyDescent="0.25"/>
    <row r="475" s="3" customFormat="1" hidden="1" x14ac:dyDescent="0.25"/>
    <row r="476" s="3" customFormat="1" hidden="1" x14ac:dyDescent="0.25"/>
    <row r="477" s="3" customFormat="1" hidden="1" x14ac:dyDescent="0.25"/>
    <row r="478" s="3" customFormat="1" hidden="1" x14ac:dyDescent="0.25"/>
    <row r="479" s="3" customFormat="1" hidden="1" x14ac:dyDescent="0.25"/>
    <row r="480" s="3" customFormat="1" hidden="1" x14ac:dyDescent="0.25"/>
    <row r="481" s="3" customFormat="1" hidden="1" x14ac:dyDescent="0.25"/>
    <row r="482" s="3" customFormat="1" hidden="1" x14ac:dyDescent="0.25"/>
    <row r="483" s="3" customFormat="1" hidden="1" x14ac:dyDescent="0.25"/>
    <row r="484" s="3" customFormat="1" hidden="1" x14ac:dyDescent="0.25"/>
    <row r="485" s="3" customFormat="1" hidden="1" x14ac:dyDescent="0.25"/>
    <row r="486" s="3" customFormat="1" hidden="1" x14ac:dyDescent="0.25"/>
    <row r="487" s="3" customFormat="1" hidden="1" x14ac:dyDescent="0.25"/>
    <row r="488" s="3" customFormat="1" hidden="1" x14ac:dyDescent="0.25"/>
    <row r="489" s="3" customFormat="1" hidden="1" x14ac:dyDescent="0.25"/>
    <row r="490" s="3" customFormat="1" hidden="1" x14ac:dyDescent="0.25"/>
    <row r="491" s="3" customFormat="1" hidden="1" x14ac:dyDescent="0.25"/>
    <row r="492" s="3" customFormat="1" hidden="1" x14ac:dyDescent="0.25"/>
    <row r="493" s="3" customFormat="1" hidden="1" x14ac:dyDescent="0.25"/>
    <row r="494" s="3" customFormat="1" hidden="1" x14ac:dyDescent="0.25"/>
    <row r="495" s="3" customFormat="1" hidden="1" x14ac:dyDescent="0.25"/>
    <row r="496" s="3" customFormat="1" hidden="1" x14ac:dyDescent="0.25"/>
    <row r="497" s="3" customFormat="1" hidden="1" x14ac:dyDescent="0.25"/>
    <row r="498" s="3" customFormat="1" hidden="1" x14ac:dyDescent="0.25"/>
    <row r="499" s="3" customFormat="1" hidden="1" x14ac:dyDescent="0.25"/>
    <row r="500" s="3" customFormat="1" hidden="1" x14ac:dyDescent="0.25"/>
    <row r="501" s="3" customFormat="1" hidden="1" x14ac:dyDescent="0.25"/>
    <row r="502" s="3" customFormat="1" hidden="1" x14ac:dyDescent="0.25"/>
    <row r="503" s="3" customFormat="1" hidden="1" x14ac:dyDescent="0.25"/>
    <row r="504" s="3" customFormat="1" hidden="1" x14ac:dyDescent="0.25"/>
    <row r="505" s="3" customFormat="1" hidden="1" x14ac:dyDescent="0.25"/>
    <row r="506" s="3" customFormat="1" hidden="1" x14ac:dyDescent="0.25"/>
    <row r="507" s="3" customFormat="1" hidden="1" x14ac:dyDescent="0.25"/>
    <row r="508" s="3" customFormat="1" hidden="1" x14ac:dyDescent="0.25"/>
    <row r="509" s="3" customFormat="1" hidden="1" x14ac:dyDescent="0.25"/>
    <row r="510" s="3" customFormat="1" hidden="1" x14ac:dyDescent="0.25"/>
    <row r="511" s="3" customFormat="1" hidden="1" x14ac:dyDescent="0.25"/>
    <row r="512" s="3" customFormat="1" hidden="1" x14ac:dyDescent="0.25"/>
    <row r="513" s="3" customFormat="1" hidden="1" x14ac:dyDescent="0.25"/>
    <row r="514" s="3" customFormat="1" hidden="1" x14ac:dyDescent="0.25"/>
    <row r="515" s="3" customFormat="1" hidden="1" x14ac:dyDescent="0.25"/>
    <row r="516" s="3" customFormat="1" hidden="1" x14ac:dyDescent="0.25"/>
    <row r="517" s="3" customFormat="1" hidden="1" x14ac:dyDescent="0.25"/>
    <row r="518" s="3" customFormat="1" hidden="1" x14ac:dyDescent="0.25"/>
    <row r="519" s="3" customFormat="1" hidden="1" x14ac:dyDescent="0.25"/>
    <row r="520" s="3" customFormat="1" hidden="1" x14ac:dyDescent="0.25"/>
    <row r="521" s="3" customFormat="1" hidden="1" x14ac:dyDescent="0.25"/>
    <row r="522" s="3" customFormat="1" hidden="1" x14ac:dyDescent="0.25"/>
    <row r="523" s="3" customFormat="1" hidden="1" x14ac:dyDescent="0.25"/>
    <row r="524" s="3" customFormat="1" hidden="1" x14ac:dyDescent="0.25"/>
    <row r="525" s="3" customFormat="1" hidden="1" x14ac:dyDescent="0.25"/>
    <row r="526" s="3" customFormat="1" hidden="1" x14ac:dyDescent="0.25"/>
    <row r="527" s="3" customFormat="1" hidden="1" x14ac:dyDescent="0.25"/>
    <row r="528" s="3" customFormat="1" hidden="1" x14ac:dyDescent="0.25"/>
    <row r="529" s="3" customFormat="1" hidden="1" x14ac:dyDescent="0.25"/>
    <row r="530" s="3" customFormat="1" hidden="1" x14ac:dyDescent="0.25"/>
    <row r="531" s="3" customFormat="1" hidden="1" x14ac:dyDescent="0.25"/>
    <row r="532" s="3" customFormat="1" hidden="1" x14ac:dyDescent="0.25"/>
    <row r="533" s="3" customFormat="1" hidden="1" x14ac:dyDescent="0.25"/>
    <row r="534" s="3" customFormat="1" hidden="1" x14ac:dyDescent="0.25"/>
    <row r="535" s="3" customFormat="1" hidden="1" x14ac:dyDescent="0.25"/>
    <row r="536" s="3" customFormat="1" hidden="1" x14ac:dyDescent="0.25"/>
    <row r="537" s="3" customFormat="1" hidden="1" x14ac:dyDescent="0.25"/>
    <row r="538" s="3" customFormat="1" hidden="1" x14ac:dyDescent="0.25"/>
    <row r="539" s="3" customFormat="1" hidden="1" x14ac:dyDescent="0.25"/>
    <row r="540" s="3" customFormat="1" hidden="1" x14ac:dyDescent="0.25"/>
    <row r="541" s="3" customFormat="1" hidden="1" x14ac:dyDescent="0.25"/>
    <row r="542" s="3" customFormat="1" hidden="1" x14ac:dyDescent="0.25"/>
    <row r="543" s="3" customFormat="1" hidden="1" x14ac:dyDescent="0.25"/>
    <row r="544" s="3" customFormat="1" hidden="1" x14ac:dyDescent="0.25"/>
    <row r="545" s="3" customFormat="1" hidden="1" x14ac:dyDescent="0.25"/>
    <row r="546" s="3" customFormat="1" hidden="1" x14ac:dyDescent="0.25"/>
    <row r="547" s="3" customFormat="1" hidden="1" x14ac:dyDescent="0.25"/>
    <row r="548" s="3" customFormat="1" hidden="1" x14ac:dyDescent="0.25"/>
    <row r="549" s="3" customFormat="1" hidden="1" x14ac:dyDescent="0.25"/>
    <row r="550" s="3" customFormat="1" hidden="1" x14ac:dyDescent="0.25"/>
    <row r="551" s="3" customFormat="1" hidden="1" x14ac:dyDescent="0.25"/>
    <row r="552" s="3" customFormat="1" hidden="1" x14ac:dyDescent="0.25"/>
    <row r="553" s="3" customFormat="1" hidden="1" x14ac:dyDescent="0.25"/>
    <row r="554" s="3" customFormat="1" hidden="1" x14ac:dyDescent="0.25"/>
    <row r="555" s="3" customFormat="1" hidden="1" x14ac:dyDescent="0.25"/>
    <row r="556" s="3" customFormat="1" hidden="1" x14ac:dyDescent="0.25"/>
    <row r="557" s="3" customFormat="1" hidden="1" x14ac:dyDescent="0.25"/>
    <row r="558" s="3" customFormat="1" hidden="1" x14ac:dyDescent="0.25"/>
    <row r="559" s="3" customFormat="1" hidden="1" x14ac:dyDescent="0.25"/>
    <row r="560" s="3" customFormat="1" hidden="1" x14ac:dyDescent="0.25"/>
    <row r="561" s="3" customFormat="1" hidden="1" x14ac:dyDescent="0.25"/>
    <row r="562" s="3" customFormat="1" hidden="1" x14ac:dyDescent="0.25"/>
    <row r="563" s="3" customFormat="1" hidden="1" x14ac:dyDescent="0.25"/>
    <row r="564" s="3" customFormat="1" hidden="1" x14ac:dyDescent="0.25"/>
    <row r="565" s="3" customFormat="1" hidden="1" x14ac:dyDescent="0.25"/>
    <row r="566" s="3" customFormat="1" hidden="1" x14ac:dyDescent="0.25"/>
    <row r="567" s="3" customFormat="1" hidden="1" x14ac:dyDescent="0.25"/>
    <row r="568" s="3" customFormat="1" hidden="1" x14ac:dyDescent="0.25"/>
    <row r="569" s="3" customFormat="1" hidden="1" x14ac:dyDescent="0.25"/>
    <row r="570" s="3" customFormat="1" hidden="1" x14ac:dyDescent="0.25"/>
    <row r="571" s="3" customFormat="1" hidden="1" x14ac:dyDescent="0.25"/>
    <row r="572" s="3" customFormat="1" hidden="1" x14ac:dyDescent="0.25"/>
    <row r="573" s="3" customFormat="1" hidden="1" x14ac:dyDescent="0.25"/>
    <row r="574" s="3" customFormat="1" hidden="1" x14ac:dyDescent="0.25"/>
    <row r="575" s="3" customFormat="1" hidden="1" x14ac:dyDescent="0.25"/>
    <row r="576" s="3" customFormat="1" hidden="1" x14ac:dyDescent="0.25"/>
    <row r="577" s="3" customFormat="1" hidden="1" x14ac:dyDescent="0.25"/>
    <row r="578" s="3" customFormat="1" hidden="1" x14ac:dyDescent="0.25"/>
    <row r="579" s="3" customFormat="1" hidden="1" x14ac:dyDescent="0.25"/>
    <row r="580" s="3" customFormat="1" hidden="1" x14ac:dyDescent="0.25"/>
    <row r="581" s="3" customFormat="1" hidden="1" x14ac:dyDescent="0.25"/>
    <row r="582" s="3" customFormat="1" hidden="1" x14ac:dyDescent="0.25"/>
    <row r="583" s="3" customFormat="1" hidden="1" x14ac:dyDescent="0.25"/>
    <row r="584" s="3" customFormat="1" hidden="1" x14ac:dyDescent="0.25"/>
    <row r="585" s="3" customFormat="1" hidden="1" x14ac:dyDescent="0.25"/>
    <row r="586" s="3" customFormat="1" hidden="1" x14ac:dyDescent="0.25"/>
    <row r="587" s="3" customFormat="1" hidden="1" x14ac:dyDescent="0.25"/>
    <row r="588" s="3" customFormat="1" hidden="1" x14ac:dyDescent="0.25"/>
    <row r="589" s="3" customFormat="1" hidden="1" x14ac:dyDescent="0.25"/>
    <row r="590" s="3" customFormat="1" hidden="1" x14ac:dyDescent="0.25"/>
    <row r="591" s="3" customFormat="1" hidden="1" x14ac:dyDescent="0.25"/>
    <row r="592" s="3" customFormat="1" hidden="1" x14ac:dyDescent="0.25"/>
    <row r="593" s="3" customFormat="1" hidden="1" x14ac:dyDescent="0.25"/>
    <row r="594" s="3" customFormat="1" hidden="1" x14ac:dyDescent="0.25"/>
    <row r="595" s="3" customFormat="1" hidden="1" x14ac:dyDescent="0.25"/>
    <row r="596" s="3" customFormat="1" hidden="1" x14ac:dyDescent="0.25"/>
    <row r="597" s="3" customFormat="1" hidden="1" x14ac:dyDescent="0.25"/>
    <row r="598" s="3" customFormat="1" hidden="1" x14ac:dyDescent="0.25"/>
    <row r="599" s="3" customFormat="1" hidden="1" x14ac:dyDescent="0.25"/>
    <row r="600" s="3" customFormat="1" hidden="1" x14ac:dyDescent="0.25"/>
    <row r="601" s="3" customFormat="1" hidden="1" x14ac:dyDescent="0.25"/>
    <row r="602" s="3" customFormat="1" hidden="1" x14ac:dyDescent="0.25"/>
    <row r="603" s="3" customFormat="1" hidden="1" x14ac:dyDescent="0.25"/>
    <row r="604" s="3" customFormat="1" hidden="1" x14ac:dyDescent="0.25"/>
    <row r="605" s="3" customFormat="1" hidden="1" x14ac:dyDescent="0.25"/>
    <row r="606" s="3" customFormat="1" hidden="1" x14ac:dyDescent="0.25"/>
    <row r="607" s="3" customFormat="1" hidden="1" x14ac:dyDescent="0.25"/>
    <row r="608" s="3" customFormat="1" hidden="1" x14ac:dyDescent="0.25"/>
    <row r="609" s="3" customFormat="1" hidden="1" x14ac:dyDescent="0.25"/>
    <row r="610" s="3" customFormat="1" hidden="1" x14ac:dyDescent="0.25"/>
    <row r="611" s="3" customFormat="1" hidden="1" x14ac:dyDescent="0.25"/>
    <row r="612" s="3" customFormat="1" hidden="1" x14ac:dyDescent="0.25"/>
    <row r="613" s="3" customFormat="1" hidden="1" x14ac:dyDescent="0.25"/>
    <row r="614" s="3" customFormat="1" hidden="1" x14ac:dyDescent="0.25"/>
    <row r="615" s="3" customFormat="1" hidden="1" x14ac:dyDescent="0.25"/>
    <row r="616" s="3" customFormat="1" hidden="1" x14ac:dyDescent="0.25"/>
    <row r="617" s="3" customFormat="1" hidden="1" x14ac:dyDescent="0.25"/>
    <row r="618" s="3" customFormat="1" hidden="1" x14ac:dyDescent="0.25"/>
    <row r="619" s="3" customFormat="1" hidden="1" x14ac:dyDescent="0.25"/>
    <row r="620" s="3" customFormat="1" hidden="1" x14ac:dyDescent="0.25"/>
    <row r="621" s="3" customFormat="1" hidden="1" x14ac:dyDescent="0.25"/>
    <row r="622" s="3" customFormat="1" hidden="1" x14ac:dyDescent="0.25"/>
    <row r="623" s="3" customFormat="1" hidden="1" x14ac:dyDescent="0.25"/>
    <row r="624" s="3" customFormat="1" hidden="1" x14ac:dyDescent="0.25"/>
    <row r="625" s="3" customFormat="1" hidden="1" x14ac:dyDescent="0.25"/>
    <row r="626" s="3" customFormat="1" hidden="1" x14ac:dyDescent="0.25"/>
    <row r="627" s="3" customFormat="1" hidden="1" x14ac:dyDescent="0.25"/>
    <row r="628" s="3" customFormat="1" hidden="1" x14ac:dyDescent="0.25"/>
    <row r="629" s="3" customFormat="1" hidden="1" x14ac:dyDescent="0.25"/>
    <row r="630" s="3" customFormat="1" hidden="1" x14ac:dyDescent="0.25"/>
    <row r="631" s="3" customFormat="1" hidden="1" x14ac:dyDescent="0.25"/>
    <row r="632" s="3" customFormat="1" hidden="1" x14ac:dyDescent="0.25"/>
    <row r="633" s="3" customFormat="1" hidden="1" x14ac:dyDescent="0.25"/>
    <row r="634" s="3" customFormat="1" hidden="1" x14ac:dyDescent="0.25"/>
    <row r="635" s="3" customFormat="1" hidden="1" x14ac:dyDescent="0.25"/>
    <row r="636" s="3" customFormat="1" hidden="1" x14ac:dyDescent="0.25"/>
    <row r="637" s="3" customFormat="1" hidden="1" x14ac:dyDescent="0.25"/>
    <row r="638" s="3" customFormat="1" hidden="1" x14ac:dyDescent="0.25"/>
    <row r="639" s="3" customFormat="1" hidden="1" x14ac:dyDescent="0.25"/>
    <row r="640" s="3" customFormat="1" hidden="1" x14ac:dyDescent="0.25"/>
    <row r="641" s="3" customFormat="1" hidden="1" x14ac:dyDescent="0.25"/>
    <row r="642" s="3" customFormat="1" hidden="1" x14ac:dyDescent="0.25"/>
    <row r="643" s="3" customFormat="1" hidden="1" x14ac:dyDescent="0.25"/>
    <row r="644" s="3" customFormat="1" hidden="1" x14ac:dyDescent="0.25"/>
    <row r="645" s="3" customFormat="1" hidden="1" x14ac:dyDescent="0.25"/>
    <row r="646" s="3" customFormat="1" hidden="1" x14ac:dyDescent="0.25"/>
    <row r="647" s="3" customFormat="1" hidden="1" x14ac:dyDescent="0.25"/>
    <row r="648" s="3" customFormat="1" hidden="1" x14ac:dyDescent="0.25"/>
    <row r="649" s="3" customFormat="1" hidden="1" x14ac:dyDescent="0.25"/>
    <row r="650" s="3" customFormat="1" hidden="1" x14ac:dyDescent="0.25"/>
    <row r="651" s="3" customFormat="1" hidden="1" x14ac:dyDescent="0.25"/>
    <row r="652" s="3" customFormat="1" hidden="1" x14ac:dyDescent="0.25"/>
    <row r="653" s="3" customFormat="1" hidden="1" x14ac:dyDescent="0.25"/>
    <row r="654" s="3" customFormat="1" hidden="1" x14ac:dyDescent="0.25"/>
    <row r="655" s="3" customFormat="1" hidden="1" x14ac:dyDescent="0.25"/>
    <row r="656" s="3" customFormat="1" hidden="1" x14ac:dyDescent="0.25"/>
    <row r="657" s="3" customFormat="1" hidden="1" x14ac:dyDescent="0.25"/>
    <row r="658" s="3" customFormat="1" hidden="1" x14ac:dyDescent="0.25"/>
    <row r="659" s="3" customFormat="1" hidden="1" x14ac:dyDescent="0.25"/>
    <row r="660" s="3" customFormat="1" hidden="1" x14ac:dyDescent="0.25"/>
    <row r="661" s="3" customFormat="1" hidden="1" x14ac:dyDescent="0.25"/>
    <row r="662" s="3" customFormat="1" hidden="1" x14ac:dyDescent="0.25"/>
    <row r="663" s="3" customFormat="1" hidden="1" x14ac:dyDescent="0.25"/>
    <row r="664" s="3" customFormat="1" hidden="1" x14ac:dyDescent="0.25"/>
    <row r="665" s="3" customFormat="1" hidden="1" x14ac:dyDescent="0.25"/>
    <row r="666" s="3" customFormat="1" hidden="1" x14ac:dyDescent="0.25"/>
    <row r="667" s="3" customFormat="1" hidden="1" x14ac:dyDescent="0.25"/>
    <row r="668" s="3" customFormat="1" hidden="1" x14ac:dyDescent="0.25"/>
    <row r="669" s="3" customFormat="1" hidden="1" x14ac:dyDescent="0.25"/>
    <row r="670" s="3" customFormat="1" hidden="1" x14ac:dyDescent="0.25"/>
    <row r="671" s="3" customFormat="1" hidden="1" x14ac:dyDescent="0.25"/>
    <row r="672" s="3" customFormat="1" hidden="1" x14ac:dyDescent="0.25"/>
    <row r="673" s="3" customFormat="1" hidden="1" x14ac:dyDescent="0.25"/>
    <row r="674" s="3" customFormat="1" hidden="1" x14ac:dyDescent="0.25"/>
    <row r="675" s="3" customFormat="1" hidden="1" x14ac:dyDescent="0.25"/>
    <row r="676" s="3" customFormat="1" hidden="1" x14ac:dyDescent="0.25"/>
    <row r="677" s="3" customFormat="1" hidden="1" x14ac:dyDescent="0.25"/>
    <row r="678" s="3" customFormat="1" hidden="1" x14ac:dyDescent="0.25"/>
    <row r="679" s="3" customFormat="1" hidden="1" x14ac:dyDescent="0.25"/>
    <row r="680" s="3" customFormat="1" hidden="1" x14ac:dyDescent="0.25"/>
    <row r="681" s="3" customFormat="1" hidden="1" x14ac:dyDescent="0.25"/>
    <row r="682" s="3" customFormat="1" hidden="1" x14ac:dyDescent="0.25"/>
    <row r="683" s="3" customFormat="1" hidden="1" x14ac:dyDescent="0.25"/>
    <row r="684" s="3" customFormat="1" hidden="1" x14ac:dyDescent="0.25"/>
    <row r="685" s="3" customFormat="1" hidden="1" x14ac:dyDescent="0.25"/>
    <row r="686" s="3" customFormat="1" hidden="1" x14ac:dyDescent="0.25"/>
    <row r="687" s="3" customFormat="1" hidden="1" x14ac:dyDescent="0.25"/>
    <row r="688" s="3" customFormat="1" hidden="1" x14ac:dyDescent="0.25"/>
    <row r="689" s="3" customFormat="1" hidden="1" x14ac:dyDescent="0.25"/>
    <row r="690" s="3" customFormat="1" hidden="1" x14ac:dyDescent="0.25"/>
    <row r="691" s="3" customFormat="1" hidden="1" x14ac:dyDescent="0.25"/>
    <row r="692" s="3" customFormat="1" hidden="1" x14ac:dyDescent="0.25"/>
    <row r="693" s="3" customFormat="1" hidden="1" x14ac:dyDescent="0.25"/>
    <row r="694" s="3" customFormat="1" hidden="1" x14ac:dyDescent="0.25"/>
    <row r="695" s="3" customFormat="1" hidden="1" x14ac:dyDescent="0.25"/>
    <row r="696" s="3" customFormat="1" hidden="1" x14ac:dyDescent="0.25"/>
    <row r="697" s="3" customFormat="1" hidden="1" x14ac:dyDescent="0.25"/>
    <row r="698" s="3" customFormat="1" hidden="1" x14ac:dyDescent="0.25"/>
    <row r="699" s="3" customFormat="1" hidden="1" x14ac:dyDescent="0.25"/>
    <row r="700" s="3" customFormat="1" hidden="1" x14ac:dyDescent="0.25"/>
    <row r="701" s="3" customFormat="1" hidden="1" x14ac:dyDescent="0.25"/>
    <row r="702" s="3" customFormat="1" hidden="1" x14ac:dyDescent="0.25"/>
    <row r="703" s="3" customFormat="1" hidden="1" x14ac:dyDescent="0.25"/>
    <row r="704" s="3" customFormat="1" hidden="1" x14ac:dyDescent="0.25"/>
    <row r="705" s="3" customFormat="1" hidden="1" x14ac:dyDescent="0.25"/>
    <row r="706" s="3" customFormat="1" hidden="1" x14ac:dyDescent="0.25"/>
    <row r="707" s="3" customFormat="1" hidden="1" x14ac:dyDescent="0.25"/>
    <row r="708" s="3" customFormat="1" hidden="1" x14ac:dyDescent="0.25"/>
    <row r="709" s="3" customFormat="1" hidden="1" x14ac:dyDescent="0.25"/>
    <row r="710" s="3" customFormat="1" hidden="1" x14ac:dyDescent="0.25"/>
    <row r="711" s="3" customFormat="1" hidden="1" x14ac:dyDescent="0.25"/>
    <row r="712" s="3" customFormat="1" hidden="1" x14ac:dyDescent="0.25"/>
    <row r="713" s="3" customFormat="1" hidden="1" x14ac:dyDescent="0.25"/>
    <row r="714" s="3" customFormat="1" hidden="1" x14ac:dyDescent="0.25"/>
    <row r="715" s="3" customFormat="1" hidden="1" x14ac:dyDescent="0.25"/>
    <row r="716" s="3" customFormat="1" hidden="1" x14ac:dyDescent="0.25"/>
    <row r="717" s="3" customFormat="1" hidden="1" x14ac:dyDescent="0.25"/>
    <row r="718" s="3" customFormat="1" hidden="1" x14ac:dyDescent="0.25"/>
    <row r="719" s="3" customFormat="1" hidden="1" x14ac:dyDescent="0.25"/>
    <row r="720" s="3" customFormat="1" hidden="1" x14ac:dyDescent="0.25"/>
    <row r="721" s="3" customFormat="1" hidden="1" x14ac:dyDescent="0.25"/>
    <row r="722" s="3" customFormat="1" hidden="1" x14ac:dyDescent="0.25"/>
    <row r="723" s="3" customFormat="1" hidden="1" x14ac:dyDescent="0.25"/>
    <row r="724" s="3" customFormat="1" hidden="1" x14ac:dyDescent="0.25"/>
    <row r="725" s="3" customFormat="1" hidden="1" x14ac:dyDescent="0.25"/>
    <row r="726" s="3" customFormat="1" hidden="1" x14ac:dyDescent="0.25"/>
    <row r="727" s="3" customFormat="1" hidden="1" x14ac:dyDescent="0.25"/>
    <row r="728" s="3" customFormat="1" hidden="1" x14ac:dyDescent="0.25"/>
    <row r="729" s="3" customFormat="1" hidden="1" x14ac:dyDescent="0.25"/>
    <row r="730" s="3" customFormat="1" hidden="1" x14ac:dyDescent="0.25"/>
    <row r="731" s="3" customFormat="1" hidden="1" x14ac:dyDescent="0.25"/>
    <row r="732" s="3" customFormat="1" hidden="1" x14ac:dyDescent="0.25"/>
    <row r="733" s="3" customFormat="1" hidden="1" x14ac:dyDescent="0.25"/>
    <row r="734" s="3" customFormat="1" hidden="1" x14ac:dyDescent="0.25"/>
    <row r="735" s="3" customFormat="1" hidden="1" x14ac:dyDescent="0.25"/>
    <row r="736" s="3" customFormat="1" hidden="1" x14ac:dyDescent="0.25"/>
    <row r="737" s="3" customFormat="1" hidden="1" x14ac:dyDescent="0.25"/>
    <row r="738" s="3" customFormat="1" hidden="1" x14ac:dyDescent="0.25"/>
    <row r="739" s="3" customFormat="1" hidden="1" x14ac:dyDescent="0.25"/>
    <row r="740" s="3" customFormat="1" hidden="1" x14ac:dyDescent="0.25"/>
    <row r="741" s="3" customFormat="1" hidden="1" x14ac:dyDescent="0.25"/>
    <row r="742" s="3" customFormat="1" hidden="1" x14ac:dyDescent="0.25"/>
    <row r="743" s="3" customFormat="1" hidden="1" x14ac:dyDescent="0.25"/>
    <row r="744" s="3" customFormat="1" hidden="1" x14ac:dyDescent="0.25"/>
    <row r="745" s="3" customFormat="1" hidden="1" x14ac:dyDescent="0.25"/>
    <row r="746" s="3" customFormat="1" hidden="1" x14ac:dyDescent="0.25"/>
    <row r="747" s="3" customFormat="1" hidden="1" x14ac:dyDescent="0.25"/>
    <row r="748" s="3" customFormat="1" hidden="1" x14ac:dyDescent="0.25"/>
    <row r="749" s="3" customFormat="1" hidden="1" x14ac:dyDescent="0.25"/>
    <row r="750" s="3" customFormat="1" hidden="1" x14ac:dyDescent="0.25"/>
    <row r="751" s="3" customFormat="1" hidden="1" x14ac:dyDescent="0.25"/>
    <row r="752" s="3" customFormat="1" hidden="1" x14ac:dyDescent="0.25"/>
    <row r="753" s="3" customFormat="1" hidden="1" x14ac:dyDescent="0.25"/>
    <row r="754" s="3" customFormat="1" hidden="1" x14ac:dyDescent="0.25"/>
    <row r="755" s="3" customFormat="1" hidden="1" x14ac:dyDescent="0.25"/>
    <row r="756" s="3" customFormat="1" hidden="1" x14ac:dyDescent="0.25"/>
    <row r="757" s="3" customFormat="1" hidden="1" x14ac:dyDescent="0.25"/>
    <row r="758" s="3" customFormat="1" hidden="1" x14ac:dyDescent="0.25"/>
    <row r="759" s="3" customFormat="1" hidden="1" x14ac:dyDescent="0.25"/>
    <row r="760" s="3" customFormat="1" hidden="1" x14ac:dyDescent="0.25"/>
    <row r="761" s="3" customFormat="1" hidden="1" x14ac:dyDescent="0.25"/>
    <row r="762" s="3" customFormat="1" hidden="1" x14ac:dyDescent="0.25"/>
    <row r="763" s="3" customFormat="1" hidden="1" x14ac:dyDescent="0.25"/>
    <row r="764" s="3" customFormat="1" hidden="1" x14ac:dyDescent="0.25"/>
    <row r="765" s="3" customFormat="1" hidden="1" x14ac:dyDescent="0.25"/>
    <row r="766" s="3" customFormat="1" hidden="1" x14ac:dyDescent="0.25"/>
    <row r="767" s="3" customFormat="1" hidden="1" x14ac:dyDescent="0.25"/>
    <row r="768" s="3" customFormat="1" hidden="1" x14ac:dyDescent="0.25"/>
    <row r="769" s="3" customFormat="1" hidden="1" x14ac:dyDescent="0.25"/>
    <row r="770" s="3" customFormat="1" hidden="1" x14ac:dyDescent="0.25"/>
    <row r="771" s="3" customFormat="1" hidden="1" x14ac:dyDescent="0.25"/>
    <row r="772" s="3" customFormat="1" hidden="1" x14ac:dyDescent="0.25"/>
    <row r="773" s="3" customFormat="1" hidden="1" x14ac:dyDescent="0.25"/>
    <row r="774" s="3" customFormat="1" hidden="1" x14ac:dyDescent="0.25"/>
    <row r="775" s="3" customFormat="1" hidden="1" x14ac:dyDescent="0.25"/>
    <row r="776" s="3" customFormat="1" hidden="1" x14ac:dyDescent="0.25"/>
    <row r="777" s="3" customFormat="1" hidden="1" x14ac:dyDescent="0.25"/>
    <row r="778" s="3" customFormat="1" hidden="1" x14ac:dyDescent="0.25"/>
    <row r="779" s="3" customFormat="1" hidden="1" x14ac:dyDescent="0.25"/>
    <row r="780" s="3" customFormat="1" hidden="1" x14ac:dyDescent="0.25"/>
    <row r="781" s="3" customFormat="1" hidden="1" x14ac:dyDescent="0.25"/>
    <row r="782" s="3" customFormat="1" hidden="1" x14ac:dyDescent="0.25"/>
    <row r="783" s="3" customFormat="1" hidden="1" x14ac:dyDescent="0.25"/>
    <row r="784" s="3" customFormat="1" hidden="1" x14ac:dyDescent="0.25"/>
    <row r="785" s="3" customFormat="1" hidden="1" x14ac:dyDescent="0.25"/>
    <row r="786" s="3" customFormat="1" hidden="1" x14ac:dyDescent="0.25"/>
    <row r="787" s="3" customFormat="1" hidden="1" x14ac:dyDescent="0.25"/>
    <row r="788" s="3" customFormat="1" hidden="1" x14ac:dyDescent="0.25"/>
    <row r="789" s="3" customFormat="1" hidden="1" x14ac:dyDescent="0.25"/>
    <row r="790" s="3" customFormat="1" hidden="1" x14ac:dyDescent="0.25"/>
    <row r="791" s="3" customFormat="1" hidden="1" x14ac:dyDescent="0.25"/>
    <row r="792" s="3" customFormat="1" hidden="1" x14ac:dyDescent="0.25"/>
    <row r="793" s="3" customFormat="1" hidden="1" x14ac:dyDescent="0.25"/>
    <row r="794" s="3" customFormat="1" hidden="1" x14ac:dyDescent="0.25"/>
    <row r="795" s="3" customFormat="1" hidden="1" x14ac:dyDescent="0.25"/>
    <row r="796" s="3" customFormat="1" hidden="1" x14ac:dyDescent="0.25"/>
    <row r="797" s="3" customFormat="1" hidden="1" x14ac:dyDescent="0.25"/>
    <row r="798" s="3" customFormat="1" hidden="1" x14ac:dyDescent="0.25"/>
    <row r="799" s="3" customFormat="1" hidden="1" x14ac:dyDescent="0.25"/>
    <row r="800" s="3" customFormat="1" hidden="1" x14ac:dyDescent="0.25"/>
    <row r="801" s="3" customFormat="1" hidden="1" x14ac:dyDescent="0.25"/>
    <row r="802" s="3" customFormat="1" hidden="1" x14ac:dyDescent="0.25"/>
    <row r="803" s="3" customFormat="1" hidden="1" x14ac:dyDescent="0.25"/>
    <row r="804" s="3" customFormat="1" hidden="1" x14ac:dyDescent="0.25"/>
    <row r="805" s="3" customFormat="1" hidden="1" x14ac:dyDescent="0.25"/>
    <row r="806" s="3" customFormat="1" hidden="1" x14ac:dyDescent="0.25"/>
    <row r="807" s="3" customFormat="1" hidden="1" x14ac:dyDescent="0.25"/>
    <row r="808" s="3" customFormat="1" hidden="1" x14ac:dyDescent="0.25"/>
    <row r="809" s="3" customFormat="1" hidden="1" x14ac:dyDescent="0.25"/>
    <row r="810" s="3" customFormat="1" hidden="1" x14ac:dyDescent="0.25"/>
    <row r="811" s="3" customFormat="1" hidden="1" x14ac:dyDescent="0.25"/>
    <row r="812" s="3" customFormat="1" hidden="1" x14ac:dyDescent="0.25"/>
    <row r="813" s="3" customFormat="1" hidden="1" x14ac:dyDescent="0.25"/>
    <row r="814" s="3" customFormat="1" hidden="1" x14ac:dyDescent="0.25"/>
    <row r="815" s="3" customFormat="1" hidden="1" x14ac:dyDescent="0.25"/>
    <row r="816" s="3" customFormat="1" hidden="1" x14ac:dyDescent="0.25"/>
    <row r="817" s="3" customFormat="1" hidden="1" x14ac:dyDescent="0.25"/>
    <row r="818" s="3" customFormat="1" hidden="1" x14ac:dyDescent="0.25"/>
    <row r="819" s="3" customFormat="1" hidden="1" x14ac:dyDescent="0.25"/>
    <row r="820" s="3" customFormat="1" hidden="1" x14ac:dyDescent="0.25"/>
    <row r="821" s="3" customFormat="1" hidden="1" x14ac:dyDescent="0.25"/>
    <row r="822" s="3" customFormat="1" hidden="1" x14ac:dyDescent="0.25"/>
    <row r="823" s="3" customFormat="1" hidden="1" x14ac:dyDescent="0.25"/>
    <row r="824" s="3" customFormat="1" hidden="1" x14ac:dyDescent="0.25"/>
    <row r="825" s="3" customFormat="1" hidden="1" x14ac:dyDescent="0.25"/>
    <row r="826" s="3" customFormat="1" hidden="1" x14ac:dyDescent="0.25"/>
    <row r="827" s="3" customFormat="1" hidden="1" x14ac:dyDescent="0.25"/>
    <row r="828" s="3" customFormat="1" hidden="1" x14ac:dyDescent="0.25"/>
    <row r="829" s="3" customFormat="1" hidden="1" x14ac:dyDescent="0.25"/>
    <row r="830" s="3" customFormat="1" hidden="1" x14ac:dyDescent="0.25"/>
    <row r="831" s="3" customFormat="1" hidden="1" x14ac:dyDescent="0.25"/>
    <row r="832" s="3" customFormat="1" hidden="1" x14ac:dyDescent="0.25"/>
    <row r="833" s="3" customFormat="1" hidden="1" x14ac:dyDescent="0.25"/>
    <row r="834" s="3" customFormat="1" hidden="1" x14ac:dyDescent="0.25"/>
    <row r="835" s="3" customFormat="1" hidden="1" x14ac:dyDescent="0.25"/>
    <row r="836" s="3" customFormat="1" hidden="1" x14ac:dyDescent="0.25"/>
    <row r="837" s="3" customFormat="1" hidden="1" x14ac:dyDescent="0.25"/>
    <row r="838" s="3" customFormat="1" hidden="1" x14ac:dyDescent="0.25"/>
    <row r="839" s="3" customFormat="1" hidden="1" x14ac:dyDescent="0.25"/>
    <row r="840" s="3" customFormat="1" hidden="1" x14ac:dyDescent="0.25"/>
    <row r="841" s="3" customFormat="1" hidden="1" x14ac:dyDescent="0.25"/>
    <row r="842" s="3" customFormat="1" hidden="1" x14ac:dyDescent="0.25"/>
    <row r="843" s="3" customFormat="1" hidden="1" x14ac:dyDescent="0.25"/>
    <row r="844" s="3" customFormat="1" hidden="1" x14ac:dyDescent="0.25"/>
    <row r="845" s="3" customFormat="1" hidden="1" x14ac:dyDescent="0.25"/>
    <row r="846" s="3" customFormat="1" hidden="1" x14ac:dyDescent="0.25"/>
    <row r="847" s="3" customFormat="1" hidden="1" x14ac:dyDescent="0.25"/>
    <row r="848" s="3" customFormat="1" hidden="1" x14ac:dyDescent="0.25"/>
    <row r="849" s="3" customFormat="1" hidden="1" x14ac:dyDescent="0.25"/>
    <row r="850" s="3" customFormat="1" hidden="1" x14ac:dyDescent="0.25"/>
    <row r="851" s="3" customFormat="1" hidden="1" x14ac:dyDescent="0.25"/>
    <row r="852" s="3" customFormat="1" hidden="1" x14ac:dyDescent="0.25"/>
    <row r="853" s="3" customFormat="1" hidden="1" x14ac:dyDescent="0.25"/>
    <row r="854" s="3" customFormat="1" hidden="1" x14ac:dyDescent="0.25"/>
    <row r="855" s="3" customFormat="1" hidden="1" x14ac:dyDescent="0.25"/>
    <row r="856" s="3" customFormat="1" hidden="1" x14ac:dyDescent="0.25"/>
    <row r="857" s="3" customFormat="1" hidden="1" x14ac:dyDescent="0.25"/>
    <row r="858" s="3" customFormat="1" hidden="1" x14ac:dyDescent="0.25"/>
    <row r="859" s="3" customFormat="1" hidden="1" x14ac:dyDescent="0.25"/>
    <row r="860" s="3" customFormat="1" hidden="1" x14ac:dyDescent="0.25"/>
    <row r="861" s="3" customFormat="1" hidden="1" x14ac:dyDescent="0.25"/>
    <row r="862" s="3" customFormat="1" hidden="1" x14ac:dyDescent="0.25"/>
    <row r="863" s="3" customFormat="1" hidden="1" x14ac:dyDescent="0.25"/>
    <row r="864" s="3" customFormat="1" hidden="1" x14ac:dyDescent="0.25"/>
    <row r="865" s="3" customFormat="1" hidden="1" x14ac:dyDescent="0.25"/>
    <row r="866" s="3" customFormat="1" hidden="1" x14ac:dyDescent="0.25"/>
    <row r="867" s="3" customFormat="1" hidden="1" x14ac:dyDescent="0.25"/>
    <row r="868" s="3" customFormat="1" hidden="1" x14ac:dyDescent="0.25"/>
    <row r="869" s="3" customFormat="1" hidden="1" x14ac:dyDescent="0.25"/>
    <row r="870" s="3" customFormat="1" hidden="1" x14ac:dyDescent="0.25"/>
    <row r="871" s="3" customFormat="1" hidden="1" x14ac:dyDescent="0.25"/>
    <row r="872" s="3" customFormat="1" hidden="1" x14ac:dyDescent="0.25"/>
    <row r="873" s="3" customFormat="1" hidden="1" x14ac:dyDescent="0.25"/>
    <row r="874" s="3" customFormat="1" hidden="1" x14ac:dyDescent="0.25"/>
    <row r="875" s="3" customFormat="1" hidden="1" x14ac:dyDescent="0.25"/>
    <row r="876" s="3" customFormat="1" hidden="1" x14ac:dyDescent="0.25"/>
    <row r="877" s="3" customFormat="1" hidden="1" x14ac:dyDescent="0.25"/>
    <row r="878" s="3" customFormat="1" hidden="1" x14ac:dyDescent="0.25"/>
    <row r="879" s="3" customFormat="1" hidden="1" x14ac:dyDescent="0.25"/>
    <row r="880" s="3" customFormat="1" hidden="1" x14ac:dyDescent="0.25"/>
    <row r="881" s="3" customFormat="1" hidden="1" x14ac:dyDescent="0.25"/>
    <row r="882" s="3" customFormat="1" hidden="1" x14ac:dyDescent="0.25"/>
    <row r="883" s="3" customFormat="1" hidden="1" x14ac:dyDescent="0.25"/>
    <row r="884" s="3" customFormat="1" hidden="1" x14ac:dyDescent="0.25"/>
    <row r="885" s="3" customFormat="1" hidden="1" x14ac:dyDescent="0.25"/>
    <row r="886" s="3" customFormat="1" hidden="1" x14ac:dyDescent="0.25"/>
    <row r="887" s="3" customFormat="1" hidden="1" x14ac:dyDescent="0.25"/>
    <row r="888" s="3" customFormat="1" hidden="1" x14ac:dyDescent="0.25"/>
    <row r="889" s="3" customFormat="1" hidden="1" x14ac:dyDescent="0.25"/>
    <row r="890" s="3" customFormat="1" hidden="1" x14ac:dyDescent="0.25"/>
    <row r="891" s="3" customFormat="1" hidden="1" x14ac:dyDescent="0.25"/>
    <row r="892" s="3" customFormat="1" hidden="1" x14ac:dyDescent="0.25"/>
    <row r="893" s="3" customFormat="1" hidden="1" x14ac:dyDescent="0.25"/>
    <row r="894" s="3" customFormat="1" hidden="1" x14ac:dyDescent="0.25"/>
    <row r="895" s="3" customFormat="1" hidden="1" x14ac:dyDescent="0.25"/>
    <row r="896" s="3" customFormat="1" hidden="1" x14ac:dyDescent="0.25"/>
    <row r="897" s="3" customFormat="1" hidden="1" x14ac:dyDescent="0.25"/>
    <row r="898" s="3" customFormat="1" hidden="1" x14ac:dyDescent="0.25"/>
    <row r="899" s="3" customFormat="1" hidden="1" x14ac:dyDescent="0.25"/>
    <row r="900" s="3" customFormat="1" hidden="1" x14ac:dyDescent="0.25"/>
    <row r="901" s="3" customFormat="1" hidden="1" x14ac:dyDescent="0.25"/>
    <row r="902" s="3" customFormat="1" hidden="1" x14ac:dyDescent="0.25"/>
    <row r="903" s="3" customFormat="1" hidden="1" x14ac:dyDescent="0.25"/>
    <row r="904" s="3" customFormat="1" hidden="1" x14ac:dyDescent="0.25"/>
    <row r="905" s="3" customFormat="1" hidden="1" x14ac:dyDescent="0.25"/>
    <row r="906" s="3" customFormat="1" hidden="1" x14ac:dyDescent="0.25"/>
    <row r="907" s="3" customFormat="1" hidden="1" x14ac:dyDescent="0.25"/>
    <row r="908" s="3" customFormat="1" hidden="1" x14ac:dyDescent="0.25"/>
    <row r="909" s="3" customFormat="1" hidden="1" x14ac:dyDescent="0.25"/>
    <row r="910" s="3" customFormat="1" hidden="1" x14ac:dyDescent="0.25"/>
    <row r="911" s="3" customFormat="1" hidden="1" x14ac:dyDescent="0.25"/>
    <row r="912" s="3" customFormat="1" hidden="1" x14ac:dyDescent="0.25"/>
    <row r="913" s="3" customFormat="1" hidden="1" x14ac:dyDescent="0.25"/>
    <row r="914" s="3" customFormat="1" hidden="1" x14ac:dyDescent="0.25"/>
    <row r="915" s="3" customFormat="1" hidden="1" x14ac:dyDescent="0.25"/>
    <row r="916" s="3" customFormat="1" hidden="1" x14ac:dyDescent="0.25"/>
    <row r="917" s="3" customFormat="1" hidden="1" x14ac:dyDescent="0.25"/>
    <row r="918" s="3" customFormat="1" hidden="1" x14ac:dyDescent="0.25"/>
    <row r="919" s="3" customFormat="1" hidden="1" x14ac:dyDescent="0.25"/>
    <row r="920" s="3" customFormat="1" hidden="1" x14ac:dyDescent="0.25"/>
    <row r="921" s="3" customFormat="1" hidden="1" x14ac:dyDescent="0.25"/>
    <row r="922" s="3" customFormat="1" hidden="1" x14ac:dyDescent="0.25"/>
    <row r="923" s="3" customFormat="1" hidden="1" x14ac:dyDescent="0.25"/>
    <row r="924" s="3" customFormat="1" hidden="1" x14ac:dyDescent="0.25"/>
    <row r="925" s="3" customFormat="1" hidden="1" x14ac:dyDescent="0.25"/>
    <row r="926" s="3" customFormat="1" hidden="1" x14ac:dyDescent="0.25"/>
    <row r="927" s="3" customFormat="1" hidden="1" x14ac:dyDescent="0.25"/>
    <row r="928" s="3" customFormat="1" hidden="1" x14ac:dyDescent="0.25"/>
    <row r="929" s="3" customFormat="1" hidden="1" x14ac:dyDescent="0.25"/>
    <row r="930" s="3" customFormat="1" hidden="1" x14ac:dyDescent="0.25"/>
    <row r="931" s="3" customFormat="1" hidden="1" x14ac:dyDescent="0.25"/>
    <row r="932" s="3" customFormat="1" hidden="1" x14ac:dyDescent="0.25"/>
    <row r="933" s="3" customFormat="1" hidden="1" x14ac:dyDescent="0.25"/>
    <row r="934" s="3" customFormat="1" hidden="1" x14ac:dyDescent="0.25"/>
    <row r="935" s="3" customFormat="1" hidden="1" x14ac:dyDescent="0.25"/>
    <row r="936" s="3" customFormat="1" hidden="1" x14ac:dyDescent="0.25"/>
    <row r="937" s="3" customFormat="1" hidden="1" x14ac:dyDescent="0.25"/>
    <row r="938" s="3" customFormat="1" hidden="1" x14ac:dyDescent="0.25"/>
    <row r="939" s="3" customFormat="1" hidden="1" x14ac:dyDescent="0.25"/>
    <row r="940" s="3" customFormat="1" hidden="1" x14ac:dyDescent="0.25"/>
    <row r="941" s="3" customFormat="1" hidden="1" x14ac:dyDescent="0.25"/>
    <row r="942" s="3" customFormat="1" hidden="1" x14ac:dyDescent="0.25"/>
    <row r="943" s="3" customFormat="1" hidden="1" x14ac:dyDescent="0.25"/>
    <row r="944" s="3" customFormat="1" hidden="1" x14ac:dyDescent="0.25"/>
    <row r="945" s="3" customFormat="1" hidden="1" x14ac:dyDescent="0.25"/>
    <row r="946" s="3" customFormat="1" hidden="1" x14ac:dyDescent="0.25"/>
    <row r="947" s="3" customFormat="1" hidden="1" x14ac:dyDescent="0.25"/>
    <row r="948" s="3" customFormat="1" hidden="1" x14ac:dyDescent="0.25"/>
    <row r="949" s="3" customFormat="1" hidden="1" x14ac:dyDescent="0.25"/>
    <row r="950" s="3" customFormat="1" hidden="1" x14ac:dyDescent="0.25"/>
    <row r="951" s="3" customFormat="1" hidden="1" x14ac:dyDescent="0.25"/>
    <row r="952" s="3" customFormat="1" hidden="1" x14ac:dyDescent="0.25"/>
    <row r="953" s="3" customFormat="1" hidden="1" x14ac:dyDescent="0.25"/>
    <row r="954" s="3" customFormat="1" hidden="1" x14ac:dyDescent="0.25"/>
    <row r="955" s="3" customFormat="1" hidden="1" x14ac:dyDescent="0.25"/>
    <row r="956" s="3" customFormat="1" hidden="1" x14ac:dyDescent="0.25"/>
    <row r="957" s="3" customFormat="1" hidden="1" x14ac:dyDescent="0.25"/>
    <row r="958" s="3" customFormat="1" hidden="1" x14ac:dyDescent="0.25"/>
    <row r="959" s="3" customFormat="1" hidden="1" x14ac:dyDescent="0.25"/>
    <row r="960" s="3" customFormat="1" hidden="1" x14ac:dyDescent="0.25"/>
    <row r="961" s="3" customFormat="1" hidden="1" x14ac:dyDescent="0.25"/>
    <row r="962" s="3" customFormat="1" hidden="1" x14ac:dyDescent="0.25"/>
    <row r="963" s="3" customFormat="1" hidden="1" x14ac:dyDescent="0.25"/>
    <row r="964" s="3" customFormat="1" hidden="1" x14ac:dyDescent="0.25"/>
    <row r="965" s="3" customFormat="1" hidden="1" x14ac:dyDescent="0.25"/>
    <row r="966" s="3" customFormat="1" hidden="1" x14ac:dyDescent="0.25"/>
    <row r="967" s="3" customFormat="1" hidden="1" x14ac:dyDescent="0.25"/>
    <row r="968" s="3" customFormat="1" hidden="1" x14ac:dyDescent="0.25"/>
    <row r="969" s="3" customFormat="1" hidden="1" x14ac:dyDescent="0.25"/>
    <row r="970" s="3" customFormat="1" hidden="1" x14ac:dyDescent="0.25"/>
    <row r="971" s="3" customFormat="1" hidden="1" x14ac:dyDescent="0.25"/>
    <row r="972" s="3" customFormat="1" hidden="1" x14ac:dyDescent="0.25"/>
    <row r="973" s="3" customFormat="1" hidden="1" x14ac:dyDescent="0.25"/>
    <row r="974" s="3" customFormat="1" hidden="1" x14ac:dyDescent="0.25"/>
    <row r="975" s="3" customFormat="1" hidden="1" x14ac:dyDescent="0.25"/>
    <row r="976" s="3" customFormat="1" hidden="1" x14ac:dyDescent="0.25"/>
    <row r="977" s="3" customFormat="1" hidden="1" x14ac:dyDescent="0.25"/>
    <row r="978" s="3" customFormat="1" hidden="1" x14ac:dyDescent="0.25"/>
    <row r="979" s="3" customFormat="1" hidden="1" x14ac:dyDescent="0.25"/>
    <row r="980" s="3" customFormat="1" hidden="1" x14ac:dyDescent="0.25"/>
    <row r="981" s="3" customFormat="1" hidden="1" x14ac:dyDescent="0.25"/>
    <row r="982" s="3" customFormat="1" hidden="1" x14ac:dyDescent="0.25"/>
    <row r="983" s="3" customFormat="1" hidden="1" x14ac:dyDescent="0.25"/>
    <row r="984" s="3" customFormat="1" hidden="1" x14ac:dyDescent="0.25"/>
    <row r="985" s="3" customFormat="1" hidden="1" x14ac:dyDescent="0.25"/>
    <row r="986" s="3" customFormat="1" hidden="1" x14ac:dyDescent="0.25"/>
    <row r="987" s="3" customFormat="1" hidden="1" x14ac:dyDescent="0.25"/>
    <row r="988" s="3" customFormat="1" hidden="1" x14ac:dyDescent="0.25"/>
    <row r="989" s="3" customFormat="1" hidden="1" x14ac:dyDescent="0.25"/>
    <row r="990" s="3" customFormat="1" hidden="1" x14ac:dyDescent="0.25"/>
    <row r="991" s="3" customFormat="1" hidden="1" x14ac:dyDescent="0.25"/>
    <row r="992" s="3" customFormat="1" hidden="1" x14ac:dyDescent="0.25"/>
    <row r="993" s="3" customFormat="1" hidden="1" x14ac:dyDescent="0.25"/>
    <row r="994" s="3" customFormat="1" hidden="1" x14ac:dyDescent="0.25"/>
    <row r="995" s="3" customFormat="1" hidden="1" x14ac:dyDescent="0.25"/>
    <row r="996" s="3" customFormat="1" hidden="1" x14ac:dyDescent="0.25"/>
    <row r="997" s="3" customFormat="1" hidden="1" x14ac:dyDescent="0.25"/>
    <row r="998" s="3" customFormat="1" hidden="1" x14ac:dyDescent="0.25"/>
    <row r="999" s="3" customFormat="1" hidden="1" x14ac:dyDescent="0.25"/>
    <row r="1000" s="3" customFormat="1" hidden="1" x14ac:dyDescent="0.25"/>
    <row r="1001" s="3" customFormat="1" hidden="1" x14ac:dyDescent="0.25"/>
    <row r="1002" s="3" customFormat="1" hidden="1" x14ac:dyDescent="0.25"/>
    <row r="1003" s="3" customFormat="1" hidden="1" x14ac:dyDescent="0.25"/>
    <row r="1004" s="3" customFormat="1" hidden="1" x14ac:dyDescent="0.25"/>
    <row r="1005" s="3" customFormat="1" hidden="1" x14ac:dyDescent="0.25"/>
    <row r="1006" s="3" customFormat="1" hidden="1" x14ac:dyDescent="0.25"/>
    <row r="1007" s="3" customFormat="1" hidden="1" x14ac:dyDescent="0.25"/>
    <row r="1008" s="3" customFormat="1" hidden="1" x14ac:dyDescent="0.25"/>
    <row r="1009" s="3" customFormat="1" hidden="1" x14ac:dyDescent="0.25"/>
    <row r="1010" s="3" customFormat="1" hidden="1" x14ac:dyDescent="0.25"/>
    <row r="1011" s="3" customFormat="1" hidden="1" x14ac:dyDescent="0.25"/>
    <row r="1012" s="3" customFormat="1" hidden="1" x14ac:dyDescent="0.25"/>
    <row r="1013" s="3" customFormat="1" hidden="1" x14ac:dyDescent="0.25"/>
    <row r="1014" s="3" customFormat="1" hidden="1" x14ac:dyDescent="0.25"/>
    <row r="1015" s="3" customFormat="1" hidden="1" x14ac:dyDescent="0.25"/>
    <row r="1016" s="3" customFormat="1" hidden="1" x14ac:dyDescent="0.25"/>
    <row r="1017" s="3" customFormat="1" hidden="1" x14ac:dyDescent="0.25"/>
    <row r="1018" s="3" customFormat="1" hidden="1" x14ac:dyDescent="0.25"/>
    <row r="1019" s="3" customFormat="1" hidden="1" x14ac:dyDescent="0.25"/>
    <row r="1020" s="3" customFormat="1" hidden="1" x14ac:dyDescent="0.25"/>
    <row r="1021" s="3" customFormat="1" hidden="1" x14ac:dyDescent="0.25"/>
    <row r="1022" s="3" customFormat="1" hidden="1" x14ac:dyDescent="0.25"/>
    <row r="1023" s="3" customFormat="1" hidden="1" x14ac:dyDescent="0.25"/>
    <row r="1024" s="3" customFormat="1" hidden="1" x14ac:dyDescent="0.25"/>
    <row r="1025" s="3" customFormat="1" hidden="1" x14ac:dyDescent="0.25"/>
    <row r="1026" s="3" customFormat="1" hidden="1" x14ac:dyDescent="0.25"/>
    <row r="1027" s="3" customFormat="1" hidden="1" x14ac:dyDescent="0.25"/>
    <row r="1028" s="3" customFormat="1" hidden="1" x14ac:dyDescent="0.25"/>
    <row r="1029" s="3" customFormat="1" hidden="1" x14ac:dyDescent="0.25"/>
    <row r="1030" s="3" customFormat="1" hidden="1" x14ac:dyDescent="0.25"/>
    <row r="1031" s="3" customFormat="1" hidden="1" x14ac:dyDescent="0.25"/>
    <row r="1032" s="3" customFormat="1" hidden="1" x14ac:dyDescent="0.25"/>
    <row r="1033" s="3" customFormat="1" hidden="1" x14ac:dyDescent="0.25"/>
    <row r="1034" s="3" customFormat="1" hidden="1" x14ac:dyDescent="0.25"/>
    <row r="1035" s="3" customFormat="1" hidden="1" x14ac:dyDescent="0.25"/>
    <row r="1036" s="3" customFormat="1" hidden="1" x14ac:dyDescent="0.25"/>
    <row r="1037" s="3" customFormat="1" hidden="1" x14ac:dyDescent="0.25"/>
    <row r="1038" s="3" customFormat="1" hidden="1" x14ac:dyDescent="0.25"/>
    <row r="1039" s="3" customFormat="1" hidden="1" x14ac:dyDescent="0.25"/>
    <row r="1040" s="3" customFormat="1" hidden="1" x14ac:dyDescent="0.25"/>
    <row r="1041" s="3" customFormat="1" hidden="1" x14ac:dyDescent="0.25"/>
    <row r="1042" s="3" customFormat="1" hidden="1" x14ac:dyDescent="0.25"/>
    <row r="1043" s="3" customFormat="1" hidden="1" x14ac:dyDescent="0.25"/>
    <row r="1044" s="3" customFormat="1" hidden="1" x14ac:dyDescent="0.25"/>
    <row r="1045" s="3" customFormat="1" hidden="1" x14ac:dyDescent="0.25"/>
    <row r="1046" s="3" customFormat="1" hidden="1" x14ac:dyDescent="0.25"/>
    <row r="1047" s="3" customFormat="1" hidden="1" x14ac:dyDescent="0.25"/>
    <row r="1048" s="3" customFormat="1" hidden="1" x14ac:dyDescent="0.25"/>
    <row r="1049" s="3" customFormat="1" hidden="1" x14ac:dyDescent="0.25"/>
    <row r="1050" s="3" customFormat="1" hidden="1" x14ac:dyDescent="0.25"/>
    <row r="1051" s="3" customFormat="1" hidden="1" x14ac:dyDescent="0.25"/>
    <row r="1052" s="3" customFormat="1" hidden="1" x14ac:dyDescent="0.25"/>
    <row r="1053" s="3" customFormat="1" hidden="1" x14ac:dyDescent="0.25"/>
    <row r="1054" s="3" customFormat="1" hidden="1" x14ac:dyDescent="0.25"/>
    <row r="1055" s="3" customFormat="1" hidden="1" x14ac:dyDescent="0.25"/>
    <row r="1056" s="3" customFormat="1" hidden="1" x14ac:dyDescent="0.25"/>
    <row r="1057" s="3" customFormat="1" hidden="1" x14ac:dyDescent="0.25"/>
    <row r="1058" s="3" customFormat="1" hidden="1" x14ac:dyDescent="0.25"/>
    <row r="1059" s="3" customFormat="1" hidden="1" x14ac:dyDescent="0.25"/>
    <row r="1060" s="3" customFormat="1" hidden="1" x14ac:dyDescent="0.25"/>
    <row r="1061" s="3" customFormat="1" hidden="1" x14ac:dyDescent="0.25"/>
    <row r="1062" s="3" customFormat="1" hidden="1" x14ac:dyDescent="0.25"/>
    <row r="1063" s="3" customFormat="1" hidden="1" x14ac:dyDescent="0.25"/>
    <row r="1064" s="3" customFormat="1" hidden="1" x14ac:dyDescent="0.25"/>
    <row r="1065" s="3" customFormat="1" hidden="1" x14ac:dyDescent="0.25"/>
    <row r="1066" s="3" customFormat="1" hidden="1" x14ac:dyDescent="0.25"/>
    <row r="1067" s="3" customFormat="1" hidden="1" x14ac:dyDescent="0.25"/>
    <row r="1068" s="3" customFormat="1" hidden="1" x14ac:dyDescent="0.25"/>
    <row r="1069" s="3" customFormat="1" hidden="1" x14ac:dyDescent="0.25"/>
    <row r="1070" s="3" customFormat="1" hidden="1" x14ac:dyDescent="0.25"/>
    <row r="1071" s="3" customFormat="1" hidden="1" x14ac:dyDescent="0.25"/>
    <row r="1072" s="3" customFormat="1" hidden="1" x14ac:dyDescent="0.25"/>
    <row r="1073" s="3" customFormat="1" hidden="1" x14ac:dyDescent="0.25"/>
    <row r="1074" s="3" customFormat="1" hidden="1" x14ac:dyDescent="0.25"/>
    <row r="1075" s="3" customFormat="1" hidden="1" x14ac:dyDescent="0.25"/>
    <row r="1076" s="3" customFormat="1" hidden="1" x14ac:dyDescent="0.25"/>
    <row r="1077" s="3" customFormat="1" hidden="1" x14ac:dyDescent="0.25"/>
    <row r="1078" s="3" customFormat="1" hidden="1" x14ac:dyDescent="0.25"/>
    <row r="1079" s="3" customFormat="1" hidden="1" x14ac:dyDescent="0.25"/>
    <row r="1080" s="3" customFormat="1" hidden="1" x14ac:dyDescent="0.25"/>
    <row r="1081" s="3" customFormat="1" hidden="1" x14ac:dyDescent="0.25"/>
    <row r="1082" s="3" customFormat="1" hidden="1" x14ac:dyDescent="0.25"/>
    <row r="1083" s="3" customFormat="1" hidden="1" x14ac:dyDescent="0.25"/>
    <row r="1084" s="3" customFormat="1" hidden="1" x14ac:dyDescent="0.25"/>
    <row r="1085" s="3" customFormat="1" hidden="1" x14ac:dyDescent="0.25"/>
    <row r="1086" s="3" customFormat="1" hidden="1" x14ac:dyDescent="0.25"/>
    <row r="1087" s="3" customFormat="1" hidden="1" x14ac:dyDescent="0.25"/>
    <row r="1088" s="3" customFormat="1" hidden="1" x14ac:dyDescent="0.25"/>
    <row r="1089" s="3" customFormat="1" hidden="1" x14ac:dyDescent="0.25"/>
    <row r="1090" s="3" customFormat="1" hidden="1" x14ac:dyDescent="0.25"/>
    <row r="1091" s="3" customFormat="1" hidden="1" x14ac:dyDescent="0.25"/>
    <row r="1092" s="3" customFormat="1" hidden="1" x14ac:dyDescent="0.25"/>
    <row r="1093" s="3" customFormat="1" hidden="1" x14ac:dyDescent="0.25"/>
    <row r="1094" s="3" customFormat="1" hidden="1" x14ac:dyDescent="0.25"/>
    <row r="1095" s="3" customFormat="1" hidden="1" x14ac:dyDescent="0.25"/>
    <row r="1096" s="3" customFormat="1" hidden="1" x14ac:dyDescent="0.25"/>
    <row r="1097" s="3" customFormat="1" hidden="1" x14ac:dyDescent="0.25"/>
    <row r="1098" s="3" customFormat="1" hidden="1" x14ac:dyDescent="0.25"/>
    <row r="1099" s="3" customFormat="1" hidden="1" x14ac:dyDescent="0.25"/>
    <row r="1100" s="3" customFormat="1" hidden="1" x14ac:dyDescent="0.25"/>
    <row r="1101" s="3" customFormat="1" hidden="1" x14ac:dyDescent="0.25"/>
    <row r="1102" s="3" customFormat="1" hidden="1" x14ac:dyDescent="0.25"/>
    <row r="1103" s="3" customFormat="1" hidden="1" x14ac:dyDescent="0.25"/>
    <row r="1104" s="3" customFormat="1" hidden="1" x14ac:dyDescent="0.25"/>
    <row r="1105" s="3" customFormat="1" hidden="1" x14ac:dyDescent="0.25"/>
    <row r="1106" s="3" customFormat="1" hidden="1" x14ac:dyDescent="0.25"/>
    <row r="1107" s="3" customFormat="1" hidden="1" x14ac:dyDescent="0.25"/>
    <row r="1108" s="3" customFormat="1" hidden="1" x14ac:dyDescent="0.25"/>
    <row r="1109" s="3" customFormat="1" hidden="1" x14ac:dyDescent="0.25"/>
    <row r="1110" s="3" customFormat="1" hidden="1" x14ac:dyDescent="0.25"/>
    <row r="1111" s="3" customFormat="1" hidden="1" x14ac:dyDescent="0.25"/>
    <row r="1112" s="3" customFormat="1" hidden="1" x14ac:dyDescent="0.25"/>
    <row r="1113" s="3" customFormat="1" hidden="1" x14ac:dyDescent="0.25"/>
    <row r="1114" s="3" customFormat="1" hidden="1" x14ac:dyDescent="0.25"/>
    <row r="1115" s="3" customFormat="1" hidden="1" x14ac:dyDescent="0.25"/>
    <row r="1116" s="3" customFormat="1" hidden="1" x14ac:dyDescent="0.25"/>
    <row r="1117" s="3" customFormat="1" hidden="1" x14ac:dyDescent="0.25"/>
    <row r="1118" s="3" customFormat="1" hidden="1" x14ac:dyDescent="0.25"/>
    <row r="1119" s="3" customFormat="1" hidden="1" x14ac:dyDescent="0.25"/>
    <row r="1120" s="3" customFormat="1" hidden="1" x14ac:dyDescent="0.25"/>
    <row r="1121" s="3" customFormat="1" hidden="1" x14ac:dyDescent="0.25"/>
    <row r="1122" s="3" customFormat="1" hidden="1" x14ac:dyDescent="0.25"/>
    <row r="1123" s="3" customFormat="1" hidden="1" x14ac:dyDescent="0.25"/>
    <row r="1124" s="3" customFormat="1" hidden="1" x14ac:dyDescent="0.25"/>
    <row r="1125" s="3" customFormat="1" hidden="1" x14ac:dyDescent="0.25"/>
    <row r="1126" s="3" customFormat="1" hidden="1" x14ac:dyDescent="0.25"/>
    <row r="1127" s="3" customFormat="1" hidden="1" x14ac:dyDescent="0.25"/>
    <row r="1128" s="3" customFormat="1" hidden="1" x14ac:dyDescent="0.25"/>
    <row r="1129" s="3" customFormat="1" hidden="1" x14ac:dyDescent="0.25"/>
    <row r="1130" s="3" customFormat="1" hidden="1" x14ac:dyDescent="0.25"/>
    <row r="1131" s="3" customFormat="1" hidden="1" x14ac:dyDescent="0.25"/>
    <row r="1132" s="3" customFormat="1" hidden="1" x14ac:dyDescent="0.25"/>
    <row r="1133" s="3" customFormat="1" hidden="1" x14ac:dyDescent="0.25"/>
    <row r="1134" s="3" customFormat="1" hidden="1" x14ac:dyDescent="0.25"/>
    <row r="1135" s="3" customFormat="1" hidden="1" x14ac:dyDescent="0.25"/>
    <row r="1136" s="3" customFormat="1" hidden="1" x14ac:dyDescent="0.25"/>
    <row r="1137" s="3" customFormat="1" hidden="1" x14ac:dyDescent="0.25"/>
    <row r="1138" s="3" customFormat="1" hidden="1" x14ac:dyDescent="0.25"/>
    <row r="1139" s="3" customFormat="1" hidden="1" x14ac:dyDescent="0.25"/>
    <row r="1140" s="3" customFormat="1" hidden="1" x14ac:dyDescent="0.25"/>
    <row r="1141" s="3" customFormat="1" hidden="1" x14ac:dyDescent="0.25"/>
    <row r="1142" s="3" customFormat="1" hidden="1" x14ac:dyDescent="0.25"/>
    <row r="1143" s="3" customFormat="1" hidden="1" x14ac:dyDescent="0.25"/>
    <row r="1144" s="3" customFormat="1" hidden="1" x14ac:dyDescent="0.25"/>
    <row r="1145" s="3" customFormat="1" hidden="1" x14ac:dyDescent="0.25"/>
    <row r="1146" s="3" customFormat="1" hidden="1" x14ac:dyDescent="0.25"/>
    <row r="1147" s="3" customFormat="1" hidden="1" x14ac:dyDescent="0.25"/>
    <row r="1148" s="3" customFormat="1" hidden="1" x14ac:dyDescent="0.25"/>
    <row r="1149" s="3" customFormat="1" hidden="1" x14ac:dyDescent="0.25"/>
    <row r="1150" s="3" customFormat="1" hidden="1" x14ac:dyDescent="0.25"/>
    <row r="1151" s="3" customFormat="1" hidden="1" x14ac:dyDescent="0.25"/>
    <row r="1152" s="3" customFormat="1" hidden="1" x14ac:dyDescent="0.25"/>
    <row r="1153" s="3" customFormat="1" hidden="1" x14ac:dyDescent="0.25"/>
    <row r="1154" s="3" customFormat="1" hidden="1" x14ac:dyDescent="0.25"/>
    <row r="1155" s="3" customFormat="1" hidden="1" x14ac:dyDescent="0.25"/>
    <row r="1156" s="3" customFormat="1" hidden="1" x14ac:dyDescent="0.25"/>
    <row r="1157" s="3" customFormat="1" hidden="1" x14ac:dyDescent="0.25"/>
    <row r="1158" s="3" customFormat="1" hidden="1" x14ac:dyDescent="0.25"/>
    <row r="1159" s="3" customFormat="1" hidden="1" x14ac:dyDescent="0.25"/>
    <row r="1160" s="3" customFormat="1" hidden="1" x14ac:dyDescent="0.25"/>
    <row r="1161" s="3" customFormat="1" hidden="1" x14ac:dyDescent="0.25"/>
    <row r="1162" s="3" customFormat="1" hidden="1" x14ac:dyDescent="0.25"/>
    <row r="1163" s="3" customFormat="1" hidden="1" x14ac:dyDescent="0.25"/>
    <row r="1164" s="3" customFormat="1" hidden="1" x14ac:dyDescent="0.25"/>
    <row r="1165" s="3" customFormat="1" hidden="1" x14ac:dyDescent="0.25"/>
    <row r="1166" s="3" customFormat="1" hidden="1" x14ac:dyDescent="0.25"/>
    <row r="1167" s="3" customFormat="1" hidden="1" x14ac:dyDescent="0.25"/>
    <row r="1168" s="3" customFormat="1" hidden="1" x14ac:dyDescent="0.25"/>
    <row r="1169" s="3" customFormat="1" hidden="1" x14ac:dyDescent="0.25"/>
    <row r="1170" s="3" customFormat="1" hidden="1" x14ac:dyDescent="0.25"/>
    <row r="1171" s="3" customFormat="1" hidden="1" x14ac:dyDescent="0.25"/>
    <row r="1172" s="3" customFormat="1" hidden="1" x14ac:dyDescent="0.25"/>
    <row r="1173" s="3" customFormat="1" hidden="1" x14ac:dyDescent="0.25"/>
    <row r="1174" s="3" customFormat="1" hidden="1" x14ac:dyDescent="0.25"/>
    <row r="1175" s="3" customFormat="1" hidden="1" x14ac:dyDescent="0.25"/>
    <row r="1176" s="3" customFormat="1" hidden="1" x14ac:dyDescent="0.25"/>
    <row r="1177" s="3" customFormat="1" hidden="1" x14ac:dyDescent="0.25"/>
    <row r="1178" s="3" customFormat="1" hidden="1" x14ac:dyDescent="0.25"/>
    <row r="1179" s="3" customFormat="1" hidden="1" x14ac:dyDescent="0.25"/>
    <row r="1180" s="3" customFormat="1" hidden="1" x14ac:dyDescent="0.25"/>
    <row r="1181" s="3" customFormat="1" hidden="1" x14ac:dyDescent="0.25"/>
    <row r="1182" s="3" customFormat="1" hidden="1" x14ac:dyDescent="0.25"/>
    <row r="1183" s="3" customFormat="1" hidden="1" x14ac:dyDescent="0.25"/>
    <row r="1184" s="3" customFormat="1" hidden="1" x14ac:dyDescent="0.25"/>
    <row r="1185" s="3" customFormat="1" hidden="1" x14ac:dyDescent="0.25"/>
    <row r="1186" s="3" customFormat="1" hidden="1" x14ac:dyDescent="0.25"/>
    <row r="1187" s="3" customFormat="1" hidden="1" x14ac:dyDescent="0.25"/>
    <row r="1188" s="3" customFormat="1" hidden="1" x14ac:dyDescent="0.25"/>
    <row r="1189" s="3" customFormat="1" hidden="1" x14ac:dyDescent="0.25"/>
    <row r="1190" s="3" customFormat="1" hidden="1" x14ac:dyDescent="0.25"/>
    <row r="1191" s="3" customFormat="1" hidden="1" x14ac:dyDescent="0.25"/>
    <row r="1192" s="3" customFormat="1" hidden="1" x14ac:dyDescent="0.25"/>
    <row r="1193" s="3" customFormat="1" hidden="1" x14ac:dyDescent="0.25"/>
    <row r="1194" s="3" customFormat="1" hidden="1" x14ac:dyDescent="0.25"/>
    <row r="1195" s="3" customFormat="1" hidden="1" x14ac:dyDescent="0.25"/>
    <row r="1196" s="3" customFormat="1" hidden="1" x14ac:dyDescent="0.25"/>
    <row r="1197" s="3" customFormat="1" hidden="1" x14ac:dyDescent="0.25"/>
    <row r="1198" s="3" customFormat="1" hidden="1" x14ac:dyDescent="0.25"/>
    <row r="1199" s="3" customFormat="1" hidden="1" x14ac:dyDescent="0.25"/>
    <row r="1200" s="3" customFormat="1" hidden="1" x14ac:dyDescent="0.25"/>
    <row r="1201" s="3" customFormat="1" hidden="1" x14ac:dyDescent="0.25"/>
    <row r="1202" s="3" customFormat="1" hidden="1" x14ac:dyDescent="0.25"/>
    <row r="1203" s="3" customFormat="1" hidden="1" x14ac:dyDescent="0.25"/>
    <row r="1204" s="3" customFormat="1" hidden="1" x14ac:dyDescent="0.25"/>
    <row r="1205" s="3" customFormat="1" hidden="1" x14ac:dyDescent="0.25"/>
    <row r="1206" s="3" customFormat="1" hidden="1" x14ac:dyDescent="0.25"/>
    <row r="1207" s="3" customFormat="1" hidden="1" x14ac:dyDescent="0.25"/>
    <row r="1208" s="3" customFormat="1" hidden="1" x14ac:dyDescent="0.25"/>
    <row r="1209" s="3" customFormat="1" hidden="1" x14ac:dyDescent="0.25"/>
    <row r="1210" s="3" customFormat="1" hidden="1" x14ac:dyDescent="0.25"/>
    <row r="1211" s="3" customFormat="1" hidden="1" x14ac:dyDescent="0.25"/>
    <row r="1212" s="3" customFormat="1" hidden="1" x14ac:dyDescent="0.25"/>
    <row r="1213" s="3" customFormat="1" hidden="1" x14ac:dyDescent="0.25"/>
    <row r="1214" s="3" customFormat="1" hidden="1" x14ac:dyDescent="0.25"/>
    <row r="1215" s="3" customFormat="1" hidden="1" x14ac:dyDescent="0.25"/>
    <row r="1216" s="3" customFormat="1" hidden="1" x14ac:dyDescent="0.25"/>
    <row r="1217" s="3" customFormat="1" hidden="1" x14ac:dyDescent="0.25"/>
    <row r="1218" s="3" customFormat="1" hidden="1" x14ac:dyDescent="0.25"/>
    <row r="1219" s="3" customFormat="1" hidden="1" x14ac:dyDescent="0.25"/>
    <row r="1220" s="3" customFormat="1" hidden="1" x14ac:dyDescent="0.25"/>
    <row r="1221" s="3" customFormat="1" hidden="1" x14ac:dyDescent="0.25"/>
    <row r="1222" s="3" customFormat="1" hidden="1" x14ac:dyDescent="0.25"/>
    <row r="1223" s="3" customFormat="1" hidden="1" x14ac:dyDescent="0.25"/>
    <row r="1224" s="3" customFormat="1" hidden="1" x14ac:dyDescent="0.25"/>
    <row r="1225" s="3" customFormat="1" hidden="1" x14ac:dyDescent="0.25"/>
    <row r="1226" s="3" customFormat="1" hidden="1" x14ac:dyDescent="0.25"/>
    <row r="1227" s="3" customFormat="1" hidden="1" x14ac:dyDescent="0.25"/>
    <row r="1228" s="3" customFormat="1" hidden="1" x14ac:dyDescent="0.25"/>
    <row r="1229" s="3" customFormat="1" hidden="1" x14ac:dyDescent="0.25"/>
    <row r="1230" s="3" customFormat="1" hidden="1" x14ac:dyDescent="0.25"/>
    <row r="1231" s="3" customFormat="1" hidden="1" x14ac:dyDescent="0.25"/>
    <row r="1232" s="3" customFormat="1" hidden="1" x14ac:dyDescent="0.25"/>
    <row r="1233" s="3" customFormat="1" hidden="1" x14ac:dyDescent="0.25"/>
    <row r="1234" s="3" customFormat="1" hidden="1" x14ac:dyDescent="0.25"/>
    <row r="1235" s="3" customFormat="1" hidden="1" x14ac:dyDescent="0.25"/>
    <row r="1236" s="3" customFormat="1" hidden="1" x14ac:dyDescent="0.25"/>
    <row r="1237" s="3" customFormat="1" hidden="1" x14ac:dyDescent="0.25"/>
    <row r="1238" s="3" customFormat="1" hidden="1" x14ac:dyDescent="0.25"/>
    <row r="1239" s="3" customFormat="1" hidden="1" x14ac:dyDescent="0.25"/>
    <row r="1240" s="3" customFormat="1" hidden="1" x14ac:dyDescent="0.25"/>
    <row r="1241" s="3" customFormat="1" hidden="1" x14ac:dyDescent="0.25"/>
    <row r="1242" s="3" customFormat="1" hidden="1" x14ac:dyDescent="0.25"/>
    <row r="1243" s="3" customFormat="1" hidden="1" x14ac:dyDescent="0.25"/>
    <row r="1244" s="3" customFormat="1" hidden="1" x14ac:dyDescent="0.25"/>
    <row r="1245" s="3" customFormat="1" hidden="1" x14ac:dyDescent="0.25"/>
    <row r="1246" s="3" customFormat="1" hidden="1" x14ac:dyDescent="0.25"/>
    <row r="1247" s="3" customFormat="1" hidden="1" x14ac:dyDescent="0.25"/>
    <row r="1248" s="3" customFormat="1" hidden="1" x14ac:dyDescent="0.25"/>
    <row r="1249" s="3" customFormat="1" hidden="1" x14ac:dyDescent="0.25"/>
    <row r="1250" s="3" customFormat="1" hidden="1" x14ac:dyDescent="0.25"/>
    <row r="1251" s="3" customFormat="1" hidden="1" x14ac:dyDescent="0.25"/>
    <row r="1252" s="3" customFormat="1" hidden="1" x14ac:dyDescent="0.25"/>
    <row r="1253" s="3" customFormat="1" hidden="1" x14ac:dyDescent="0.25"/>
    <row r="1254" s="3" customFormat="1" hidden="1" x14ac:dyDescent="0.25"/>
    <row r="1255" s="3" customFormat="1" hidden="1" x14ac:dyDescent="0.25"/>
    <row r="1256" s="3" customFormat="1" hidden="1" x14ac:dyDescent="0.25"/>
    <row r="1257" s="3" customFormat="1" hidden="1" x14ac:dyDescent="0.25"/>
    <row r="1258" s="3" customFormat="1" hidden="1" x14ac:dyDescent="0.25"/>
    <row r="1259" s="3" customFormat="1" hidden="1" x14ac:dyDescent="0.25"/>
    <row r="1260" s="3" customFormat="1" hidden="1" x14ac:dyDescent="0.25"/>
    <row r="1261" s="3" customFormat="1" hidden="1" x14ac:dyDescent="0.25"/>
    <row r="1262" s="3" customFormat="1" hidden="1" x14ac:dyDescent="0.25"/>
    <row r="1263" s="3" customFormat="1" hidden="1" x14ac:dyDescent="0.25"/>
    <row r="1264" s="3" customFormat="1" hidden="1" x14ac:dyDescent="0.25"/>
    <row r="1265" s="3" customFormat="1" hidden="1" x14ac:dyDescent="0.25"/>
    <row r="1266" s="3" customFormat="1" hidden="1" x14ac:dyDescent="0.25"/>
    <row r="1267" s="3" customFormat="1" hidden="1" x14ac:dyDescent="0.25"/>
    <row r="1268" s="3" customFormat="1" hidden="1" x14ac:dyDescent="0.25"/>
    <row r="1269" s="3" customFormat="1" hidden="1" x14ac:dyDescent="0.25"/>
    <row r="1270" s="3" customFormat="1" hidden="1" x14ac:dyDescent="0.25"/>
    <row r="1271" s="3" customFormat="1" hidden="1" x14ac:dyDescent="0.25"/>
    <row r="1272" s="3" customFormat="1" hidden="1" x14ac:dyDescent="0.25"/>
    <row r="1273" s="3" customFormat="1" hidden="1" x14ac:dyDescent="0.25"/>
    <row r="1274" s="3" customFormat="1" hidden="1" x14ac:dyDescent="0.25"/>
    <row r="1275" s="3" customFormat="1" hidden="1" x14ac:dyDescent="0.25"/>
    <row r="1276" s="3" customFormat="1" hidden="1" x14ac:dyDescent="0.25"/>
    <row r="1277" s="3" customFormat="1" hidden="1" x14ac:dyDescent="0.25"/>
    <row r="1278" s="3" customFormat="1" hidden="1" x14ac:dyDescent="0.25"/>
    <row r="1279" s="3" customFormat="1" hidden="1" x14ac:dyDescent="0.25"/>
    <row r="1280" s="3" customFormat="1" hidden="1" x14ac:dyDescent="0.25"/>
    <row r="1281" s="3" customFormat="1" hidden="1" x14ac:dyDescent="0.25"/>
    <row r="1282" s="3" customFormat="1" hidden="1" x14ac:dyDescent="0.25"/>
    <row r="1283" s="3" customFormat="1" hidden="1" x14ac:dyDescent="0.25"/>
    <row r="1284" s="3" customFormat="1" hidden="1" x14ac:dyDescent="0.25"/>
    <row r="1285" s="3" customFormat="1" hidden="1" x14ac:dyDescent="0.25"/>
    <row r="1286" s="3" customFormat="1" hidden="1" x14ac:dyDescent="0.25"/>
    <row r="1287" s="3" customFormat="1" hidden="1" x14ac:dyDescent="0.25"/>
    <row r="1288" s="3" customFormat="1" hidden="1" x14ac:dyDescent="0.25"/>
    <row r="1289" s="3" customFormat="1" hidden="1" x14ac:dyDescent="0.25"/>
    <row r="1290" s="3" customFormat="1" hidden="1" x14ac:dyDescent="0.25"/>
    <row r="1291" s="3" customFormat="1" hidden="1" x14ac:dyDescent="0.25"/>
    <row r="1292" s="3" customFormat="1" hidden="1" x14ac:dyDescent="0.25"/>
    <row r="1293" s="3" customFormat="1" hidden="1" x14ac:dyDescent="0.25"/>
    <row r="1294" s="3" customFormat="1" hidden="1" x14ac:dyDescent="0.25"/>
    <row r="1295" s="3" customFormat="1" hidden="1" x14ac:dyDescent="0.25"/>
    <row r="1296" s="3" customFormat="1" hidden="1" x14ac:dyDescent="0.25"/>
    <row r="1297" s="3" customFormat="1" hidden="1" x14ac:dyDescent="0.25"/>
    <row r="1298" s="3" customFormat="1" hidden="1" x14ac:dyDescent="0.25"/>
    <row r="1299" s="3" customFormat="1" hidden="1" x14ac:dyDescent="0.25"/>
    <row r="1300" s="3" customFormat="1" hidden="1" x14ac:dyDescent="0.25"/>
    <row r="1301" s="3" customFormat="1" hidden="1" x14ac:dyDescent="0.25"/>
    <row r="1302" s="3" customFormat="1" hidden="1" x14ac:dyDescent="0.25"/>
    <row r="1303" s="3" customFormat="1" hidden="1" x14ac:dyDescent="0.25"/>
    <row r="1304" s="3" customFormat="1" hidden="1" x14ac:dyDescent="0.25"/>
    <row r="1305" s="3" customFormat="1" hidden="1" x14ac:dyDescent="0.25"/>
    <row r="1306" s="3" customFormat="1" hidden="1" x14ac:dyDescent="0.25"/>
    <row r="1307" s="3" customFormat="1" hidden="1" x14ac:dyDescent="0.25"/>
    <row r="1308" s="3" customFormat="1" hidden="1" x14ac:dyDescent="0.25"/>
    <row r="1309" s="3" customFormat="1" hidden="1" x14ac:dyDescent="0.25"/>
    <row r="1310" s="3" customFormat="1" hidden="1" x14ac:dyDescent="0.25"/>
    <row r="1311" s="3" customFormat="1" hidden="1" x14ac:dyDescent="0.25"/>
    <row r="1312" s="3" customFormat="1" hidden="1" x14ac:dyDescent="0.25"/>
    <row r="1313" s="3" customFormat="1" hidden="1" x14ac:dyDescent="0.25"/>
    <row r="1314" s="3" customFormat="1" hidden="1" x14ac:dyDescent="0.25"/>
    <row r="1315" s="3" customFormat="1" hidden="1" x14ac:dyDescent="0.25"/>
    <row r="1316" s="3" customFormat="1" hidden="1" x14ac:dyDescent="0.25"/>
    <row r="1317" s="3" customFormat="1" hidden="1" x14ac:dyDescent="0.25"/>
    <row r="1318" s="3" customFormat="1" hidden="1" x14ac:dyDescent="0.25"/>
    <row r="1319" s="3" customFormat="1" hidden="1" x14ac:dyDescent="0.25"/>
    <row r="1320" s="3" customFormat="1" hidden="1" x14ac:dyDescent="0.25"/>
    <row r="1321" s="3" customFormat="1" hidden="1" x14ac:dyDescent="0.25"/>
    <row r="1322" s="3" customFormat="1" hidden="1" x14ac:dyDescent="0.25"/>
    <row r="1323" s="3" customFormat="1" hidden="1" x14ac:dyDescent="0.25"/>
    <row r="1324" s="3" customFormat="1" hidden="1" x14ac:dyDescent="0.25"/>
    <row r="1325" s="3" customFormat="1" hidden="1" x14ac:dyDescent="0.25"/>
    <row r="1326" s="3" customFormat="1" hidden="1" x14ac:dyDescent="0.25"/>
    <row r="1327" s="3" customFormat="1" hidden="1" x14ac:dyDescent="0.25"/>
    <row r="1328" s="3" customFormat="1" hidden="1" x14ac:dyDescent="0.25"/>
    <row r="1329" s="3" customFormat="1" hidden="1" x14ac:dyDescent="0.25"/>
    <row r="1330" s="3" customFormat="1" hidden="1" x14ac:dyDescent="0.25"/>
    <row r="1331" s="3" customFormat="1" hidden="1" x14ac:dyDescent="0.25"/>
    <row r="1332" s="3" customFormat="1" hidden="1" x14ac:dyDescent="0.25"/>
    <row r="1333" s="3" customFormat="1" hidden="1" x14ac:dyDescent="0.25"/>
    <row r="1334" s="3" customFormat="1" hidden="1" x14ac:dyDescent="0.25"/>
    <row r="1335" s="3" customFormat="1" hidden="1" x14ac:dyDescent="0.25"/>
    <row r="1336" s="3" customFormat="1" hidden="1" x14ac:dyDescent="0.25"/>
    <row r="1337" s="3" customFormat="1" hidden="1" x14ac:dyDescent="0.25"/>
    <row r="1338" s="3" customFormat="1" hidden="1" x14ac:dyDescent="0.25"/>
    <row r="1339" s="3" customFormat="1" hidden="1" x14ac:dyDescent="0.25"/>
    <row r="1340" s="3" customFormat="1" hidden="1" x14ac:dyDescent="0.25"/>
    <row r="1341" s="3" customFormat="1" hidden="1" x14ac:dyDescent="0.25"/>
    <row r="1342" s="3" customFormat="1" hidden="1" x14ac:dyDescent="0.25"/>
    <row r="1343" s="3" customFormat="1" hidden="1" x14ac:dyDescent="0.25"/>
    <row r="1344" s="3" customFormat="1" hidden="1" x14ac:dyDescent="0.25"/>
    <row r="1345" s="3" customFormat="1" hidden="1" x14ac:dyDescent="0.25"/>
    <row r="1346" s="3" customFormat="1" hidden="1" x14ac:dyDescent="0.25"/>
    <row r="1347" s="3" customFormat="1" hidden="1" x14ac:dyDescent="0.25"/>
    <row r="1348" s="3" customFormat="1" hidden="1" x14ac:dyDescent="0.25"/>
    <row r="1349" s="3" customFormat="1" hidden="1" x14ac:dyDescent="0.25"/>
    <row r="1350" s="3" customFormat="1" hidden="1" x14ac:dyDescent="0.25"/>
    <row r="1351" s="3" customFormat="1" hidden="1" x14ac:dyDescent="0.25"/>
    <row r="1352" s="3" customFormat="1" hidden="1" x14ac:dyDescent="0.25"/>
    <row r="1353" s="3" customFormat="1" hidden="1" x14ac:dyDescent="0.25"/>
    <row r="1354" s="3" customFormat="1" hidden="1" x14ac:dyDescent="0.25"/>
    <row r="1355" s="3" customFormat="1" hidden="1" x14ac:dyDescent="0.25"/>
    <row r="1356" s="3" customFormat="1" hidden="1" x14ac:dyDescent="0.25"/>
    <row r="1357" s="3" customFormat="1" hidden="1" x14ac:dyDescent="0.25"/>
    <row r="1358" s="3" customFormat="1" hidden="1" x14ac:dyDescent="0.25"/>
    <row r="1359" s="3" customFormat="1" hidden="1" x14ac:dyDescent="0.25"/>
    <row r="1360" s="3" customFormat="1" hidden="1" x14ac:dyDescent="0.25"/>
    <row r="1361" s="3" customFormat="1" hidden="1" x14ac:dyDescent="0.25"/>
    <row r="1362" s="3" customFormat="1" hidden="1" x14ac:dyDescent="0.25"/>
    <row r="1363" s="3" customFormat="1" hidden="1" x14ac:dyDescent="0.25"/>
    <row r="1364" s="3" customFormat="1" hidden="1" x14ac:dyDescent="0.25"/>
    <row r="1365" s="3" customFormat="1" hidden="1" x14ac:dyDescent="0.25"/>
    <row r="1366" s="3" customFormat="1" hidden="1" x14ac:dyDescent="0.25"/>
    <row r="1367" s="3" customFormat="1" hidden="1" x14ac:dyDescent="0.25"/>
    <row r="1368" s="3" customFormat="1" hidden="1" x14ac:dyDescent="0.25"/>
    <row r="1369" s="3" customFormat="1" hidden="1" x14ac:dyDescent="0.25"/>
    <row r="1370" s="3" customFormat="1" hidden="1" x14ac:dyDescent="0.25"/>
    <row r="1371" s="3" customFormat="1" hidden="1" x14ac:dyDescent="0.25"/>
    <row r="1372" s="3" customFormat="1" hidden="1" x14ac:dyDescent="0.25"/>
    <row r="1373" s="3" customFormat="1" hidden="1" x14ac:dyDescent="0.25"/>
    <row r="1374" s="3" customFormat="1" hidden="1" x14ac:dyDescent="0.25"/>
    <row r="1375" s="3" customFormat="1" hidden="1" x14ac:dyDescent="0.25"/>
    <row r="1376" s="3" customFormat="1" hidden="1" x14ac:dyDescent="0.25"/>
    <row r="1377" s="3" customFormat="1" hidden="1" x14ac:dyDescent="0.25"/>
    <row r="1378" s="3" customFormat="1" hidden="1" x14ac:dyDescent="0.25"/>
    <row r="1379" s="3" customFormat="1" hidden="1" x14ac:dyDescent="0.25"/>
    <row r="1380" s="3" customFormat="1" hidden="1" x14ac:dyDescent="0.25"/>
    <row r="1381" s="3" customFormat="1" hidden="1" x14ac:dyDescent="0.25"/>
    <row r="1382" s="3" customFormat="1" hidden="1" x14ac:dyDescent="0.25"/>
    <row r="1383" s="3" customFormat="1" hidden="1" x14ac:dyDescent="0.25"/>
    <row r="1384" s="3" customFormat="1" hidden="1" x14ac:dyDescent="0.25"/>
    <row r="1385" s="3" customFormat="1" hidden="1" x14ac:dyDescent="0.25"/>
    <row r="1386" s="3" customFormat="1" hidden="1" x14ac:dyDescent="0.25"/>
    <row r="1387" s="3" customFormat="1" hidden="1" x14ac:dyDescent="0.25"/>
    <row r="1388" s="3" customFormat="1" hidden="1" x14ac:dyDescent="0.25"/>
    <row r="1389" s="3" customFormat="1" hidden="1" x14ac:dyDescent="0.25"/>
    <row r="1390" s="3" customFormat="1" hidden="1" x14ac:dyDescent="0.25"/>
    <row r="1391" s="3" customFormat="1" hidden="1" x14ac:dyDescent="0.25"/>
    <row r="1392" s="3" customFormat="1" hidden="1" x14ac:dyDescent="0.25"/>
    <row r="1393" s="3" customFormat="1" hidden="1" x14ac:dyDescent="0.25"/>
    <row r="1394" s="3" customFormat="1" hidden="1" x14ac:dyDescent="0.25"/>
    <row r="1395" s="3" customFormat="1" hidden="1" x14ac:dyDescent="0.25"/>
    <row r="1396" s="3" customFormat="1" hidden="1" x14ac:dyDescent="0.25"/>
    <row r="1397" s="3" customFormat="1" hidden="1" x14ac:dyDescent="0.25"/>
    <row r="1398" s="3" customFormat="1" hidden="1" x14ac:dyDescent="0.25"/>
    <row r="1399" s="3" customFormat="1" hidden="1" x14ac:dyDescent="0.25"/>
    <row r="1400" s="3" customFormat="1" hidden="1" x14ac:dyDescent="0.25"/>
    <row r="1401" s="3" customFormat="1" hidden="1" x14ac:dyDescent="0.25"/>
    <row r="1402" s="3" customFormat="1" hidden="1" x14ac:dyDescent="0.25"/>
    <row r="1403" s="3" customFormat="1" hidden="1" x14ac:dyDescent="0.25"/>
    <row r="1404" s="3" customFormat="1" hidden="1" x14ac:dyDescent="0.25"/>
    <row r="1405" s="3" customFormat="1" hidden="1" x14ac:dyDescent="0.25"/>
    <row r="1406" s="3" customFormat="1" hidden="1" x14ac:dyDescent="0.25"/>
    <row r="1407" s="3" customFormat="1" hidden="1" x14ac:dyDescent="0.25"/>
    <row r="1408" s="3" customFormat="1" hidden="1" x14ac:dyDescent="0.25"/>
    <row r="1409" s="3" customFormat="1" hidden="1" x14ac:dyDescent="0.25"/>
    <row r="1410" s="3" customFormat="1" hidden="1" x14ac:dyDescent="0.25"/>
    <row r="1411" s="3" customFormat="1" hidden="1" x14ac:dyDescent="0.25"/>
    <row r="1412" s="3" customFormat="1" hidden="1" x14ac:dyDescent="0.25"/>
    <row r="1413" s="3" customFormat="1" hidden="1" x14ac:dyDescent="0.25"/>
    <row r="1414" s="3" customFormat="1" hidden="1" x14ac:dyDescent="0.25"/>
    <row r="1415" s="3" customFormat="1" hidden="1" x14ac:dyDescent="0.25"/>
    <row r="1416" s="3" customFormat="1" hidden="1" x14ac:dyDescent="0.25"/>
    <row r="1417" s="3" customFormat="1" hidden="1" x14ac:dyDescent="0.25"/>
    <row r="1418" s="3" customFormat="1" hidden="1" x14ac:dyDescent="0.25"/>
    <row r="1419" s="3" customFormat="1" hidden="1" x14ac:dyDescent="0.25"/>
    <row r="1420" s="3" customFormat="1" hidden="1" x14ac:dyDescent="0.25"/>
    <row r="1421" s="3" customFormat="1" hidden="1" x14ac:dyDescent="0.25"/>
    <row r="1422" s="3" customFormat="1" hidden="1" x14ac:dyDescent="0.25"/>
    <row r="1423" s="3" customFormat="1" hidden="1" x14ac:dyDescent="0.25"/>
    <row r="1424" s="3" customFormat="1" hidden="1" x14ac:dyDescent="0.25"/>
    <row r="1425" s="3" customFormat="1" hidden="1" x14ac:dyDescent="0.25"/>
    <row r="1426" s="3" customFormat="1" hidden="1" x14ac:dyDescent="0.25"/>
    <row r="1427" s="3" customFormat="1" hidden="1" x14ac:dyDescent="0.25"/>
    <row r="1428" s="3" customFormat="1" hidden="1" x14ac:dyDescent="0.25"/>
    <row r="1429" s="3" customFormat="1" hidden="1" x14ac:dyDescent="0.25"/>
    <row r="1430" s="3" customFormat="1" hidden="1" x14ac:dyDescent="0.25"/>
    <row r="1431" s="3" customFormat="1" hidden="1" x14ac:dyDescent="0.25"/>
    <row r="1432" s="3" customFormat="1" hidden="1" x14ac:dyDescent="0.25"/>
    <row r="1433" s="3" customFormat="1" hidden="1" x14ac:dyDescent="0.25"/>
    <row r="1434" s="3" customFormat="1" hidden="1" x14ac:dyDescent="0.25"/>
    <row r="1435" s="3" customFormat="1" hidden="1" x14ac:dyDescent="0.25"/>
    <row r="1436" s="3" customFormat="1" hidden="1" x14ac:dyDescent="0.25"/>
    <row r="1437" s="3" customFormat="1" hidden="1" x14ac:dyDescent="0.25"/>
    <row r="1438" s="3" customFormat="1" hidden="1" x14ac:dyDescent="0.25"/>
    <row r="1439" s="3" customFormat="1" hidden="1" x14ac:dyDescent="0.25"/>
    <row r="1440" s="3" customFormat="1" hidden="1" x14ac:dyDescent="0.25"/>
    <row r="1441" s="3" customFormat="1" hidden="1" x14ac:dyDescent="0.25"/>
    <row r="1442" s="3" customFormat="1" hidden="1" x14ac:dyDescent="0.25"/>
    <row r="1443" s="3" customFormat="1" hidden="1" x14ac:dyDescent="0.25"/>
    <row r="1444" s="3" customFormat="1" hidden="1" x14ac:dyDescent="0.25"/>
    <row r="1445" s="3" customFormat="1" hidden="1" x14ac:dyDescent="0.25"/>
    <row r="1446" s="3" customFormat="1" hidden="1" x14ac:dyDescent="0.25"/>
    <row r="1447" s="3" customFormat="1" hidden="1" x14ac:dyDescent="0.25"/>
    <row r="1448" s="3" customFormat="1" hidden="1" x14ac:dyDescent="0.25"/>
    <row r="1449" s="3" customFormat="1" hidden="1" x14ac:dyDescent="0.25"/>
    <row r="1450" s="3" customFormat="1" hidden="1" x14ac:dyDescent="0.25"/>
    <row r="1451" s="3" customFormat="1" hidden="1" x14ac:dyDescent="0.25"/>
    <row r="1452" s="3" customFormat="1" hidden="1" x14ac:dyDescent="0.25"/>
    <row r="1453" s="3" customFormat="1" hidden="1" x14ac:dyDescent="0.25"/>
    <row r="1454" s="3" customFormat="1" hidden="1" x14ac:dyDescent="0.25"/>
    <row r="1455" s="3" customFormat="1" hidden="1" x14ac:dyDescent="0.25"/>
    <row r="1456" s="3" customFormat="1" hidden="1" x14ac:dyDescent="0.25"/>
    <row r="1457" s="3" customFormat="1" hidden="1" x14ac:dyDescent="0.25"/>
    <row r="1458" s="3" customFormat="1" hidden="1" x14ac:dyDescent="0.25"/>
    <row r="1459" s="3" customFormat="1" hidden="1" x14ac:dyDescent="0.25"/>
    <row r="1460" s="3" customFormat="1" hidden="1" x14ac:dyDescent="0.25"/>
    <row r="1461" s="3" customFormat="1" hidden="1" x14ac:dyDescent="0.25"/>
    <row r="1462" s="3" customFormat="1" hidden="1" x14ac:dyDescent="0.25"/>
    <row r="1463" s="3" customFormat="1" hidden="1" x14ac:dyDescent="0.25"/>
    <row r="1464" s="3" customFormat="1" hidden="1" x14ac:dyDescent="0.25"/>
    <row r="1465" s="3" customFormat="1" hidden="1" x14ac:dyDescent="0.25"/>
    <row r="1466" s="3" customFormat="1" hidden="1" x14ac:dyDescent="0.25"/>
    <row r="1467" s="3" customFormat="1" hidden="1" x14ac:dyDescent="0.25"/>
    <row r="1468" s="3" customFormat="1" hidden="1" x14ac:dyDescent="0.25"/>
    <row r="1469" s="3" customFormat="1" hidden="1" x14ac:dyDescent="0.25"/>
    <row r="1470" s="3" customFormat="1" hidden="1" x14ac:dyDescent="0.25"/>
    <row r="1471" s="3" customFormat="1" hidden="1" x14ac:dyDescent="0.25"/>
    <row r="1472" s="3" customFormat="1" hidden="1" x14ac:dyDescent="0.25"/>
    <row r="1473" s="3" customFormat="1" hidden="1" x14ac:dyDescent="0.25"/>
    <row r="1474" s="3" customFormat="1" hidden="1" x14ac:dyDescent="0.25"/>
    <row r="1475" s="3" customFormat="1" hidden="1" x14ac:dyDescent="0.25"/>
    <row r="1476" s="3" customFormat="1" hidden="1" x14ac:dyDescent="0.25"/>
    <row r="1477" s="3" customFormat="1" hidden="1" x14ac:dyDescent="0.25"/>
    <row r="1478" s="3" customFormat="1" hidden="1" x14ac:dyDescent="0.25"/>
    <row r="1479" s="3" customFormat="1" hidden="1" x14ac:dyDescent="0.25"/>
    <row r="1480" s="3" customFormat="1" hidden="1" x14ac:dyDescent="0.25"/>
    <row r="1481" s="3" customFormat="1" hidden="1" x14ac:dyDescent="0.25"/>
    <row r="1482" s="3" customFormat="1" hidden="1" x14ac:dyDescent="0.25"/>
    <row r="1483" s="3" customFormat="1" hidden="1" x14ac:dyDescent="0.25"/>
    <row r="1484" s="3" customFormat="1" hidden="1" x14ac:dyDescent="0.25"/>
    <row r="1485" s="3" customFormat="1" hidden="1" x14ac:dyDescent="0.25"/>
    <row r="1486" s="3" customFormat="1" hidden="1" x14ac:dyDescent="0.25"/>
    <row r="1487" s="3" customFormat="1" hidden="1" x14ac:dyDescent="0.25"/>
    <row r="1488" s="3" customFormat="1" hidden="1" x14ac:dyDescent="0.25"/>
    <row r="1489" s="3" customFormat="1" hidden="1" x14ac:dyDescent="0.25"/>
    <row r="1490" s="3" customFormat="1" hidden="1" x14ac:dyDescent="0.25"/>
    <row r="1491" s="3" customFormat="1" hidden="1" x14ac:dyDescent="0.25"/>
    <row r="1492" s="3" customFormat="1" hidden="1" x14ac:dyDescent="0.25"/>
    <row r="1493" s="3" customFormat="1" hidden="1" x14ac:dyDescent="0.25"/>
    <row r="1494" s="3" customFormat="1" hidden="1" x14ac:dyDescent="0.25"/>
    <row r="1495" s="3" customFormat="1" hidden="1" x14ac:dyDescent="0.25"/>
    <row r="1496" s="3" customFormat="1" hidden="1" x14ac:dyDescent="0.25"/>
    <row r="1497" s="3" customFormat="1" hidden="1" x14ac:dyDescent="0.25"/>
    <row r="1498" s="3" customFormat="1" hidden="1" x14ac:dyDescent="0.25"/>
    <row r="1499" s="3" customFormat="1" hidden="1" x14ac:dyDescent="0.25"/>
    <row r="1500" s="3" customFormat="1" hidden="1" x14ac:dyDescent="0.25"/>
    <row r="1501" s="3" customFormat="1" hidden="1" x14ac:dyDescent="0.25"/>
    <row r="1502" s="3" customFormat="1" hidden="1" x14ac:dyDescent="0.25"/>
    <row r="1503" s="3" customFormat="1" hidden="1" x14ac:dyDescent="0.25"/>
    <row r="1504" s="3" customFormat="1" hidden="1" x14ac:dyDescent="0.25"/>
    <row r="1505" s="3" customFormat="1" hidden="1" x14ac:dyDescent="0.25"/>
    <row r="1506" s="3" customFormat="1" hidden="1" x14ac:dyDescent="0.25"/>
    <row r="1507" s="3" customFormat="1" hidden="1" x14ac:dyDescent="0.25"/>
    <row r="1508" s="3" customFormat="1" hidden="1" x14ac:dyDescent="0.25"/>
    <row r="1509" s="3" customFormat="1" hidden="1" x14ac:dyDescent="0.25"/>
    <row r="1510" s="3" customFormat="1" hidden="1" x14ac:dyDescent="0.25"/>
    <row r="1511" s="3" customFormat="1" hidden="1" x14ac:dyDescent="0.25"/>
    <row r="1512" s="3" customFormat="1" hidden="1" x14ac:dyDescent="0.25"/>
    <row r="1513" s="3" customFormat="1" hidden="1" x14ac:dyDescent="0.25"/>
    <row r="1514" s="3" customFormat="1" hidden="1" x14ac:dyDescent="0.25"/>
    <row r="1515" s="3" customFormat="1" hidden="1" x14ac:dyDescent="0.25"/>
    <row r="1516" s="3" customFormat="1" hidden="1" x14ac:dyDescent="0.25"/>
    <row r="1517" s="3" customFormat="1" hidden="1" x14ac:dyDescent="0.25"/>
    <row r="1518" s="3" customFormat="1" hidden="1" x14ac:dyDescent="0.25"/>
    <row r="1519" s="3" customFormat="1" hidden="1" x14ac:dyDescent="0.25"/>
    <row r="1520" s="3" customFormat="1" hidden="1" x14ac:dyDescent="0.25"/>
    <row r="1521" s="3" customFormat="1" hidden="1" x14ac:dyDescent="0.25"/>
    <row r="1522" s="3" customFormat="1" hidden="1" x14ac:dyDescent="0.25"/>
    <row r="1523" s="3" customFormat="1" hidden="1" x14ac:dyDescent="0.25"/>
    <row r="1524" s="3" customFormat="1" hidden="1" x14ac:dyDescent="0.25"/>
    <row r="1525" s="3" customFormat="1" hidden="1" x14ac:dyDescent="0.25"/>
    <row r="1526" s="3" customFormat="1" hidden="1" x14ac:dyDescent="0.25"/>
    <row r="1527" s="3" customFormat="1" hidden="1" x14ac:dyDescent="0.25"/>
    <row r="1528" s="3" customFormat="1" hidden="1" x14ac:dyDescent="0.25"/>
    <row r="1529" s="3" customFormat="1" hidden="1" x14ac:dyDescent="0.25"/>
    <row r="1530" s="3" customFormat="1" hidden="1" x14ac:dyDescent="0.25"/>
    <row r="1531" s="3" customFormat="1" hidden="1" x14ac:dyDescent="0.25"/>
    <row r="1532" s="3" customFormat="1" hidden="1" x14ac:dyDescent="0.25"/>
    <row r="1533" s="3" customFormat="1" hidden="1" x14ac:dyDescent="0.25"/>
    <row r="1534" s="3" customFormat="1" hidden="1" x14ac:dyDescent="0.25"/>
    <row r="1535" s="3" customFormat="1" hidden="1" x14ac:dyDescent="0.25"/>
    <row r="1536" s="3" customFormat="1" hidden="1" x14ac:dyDescent="0.25"/>
    <row r="1537" s="3" customFormat="1" hidden="1" x14ac:dyDescent="0.25"/>
    <row r="1538" s="3" customFormat="1" hidden="1" x14ac:dyDescent="0.25"/>
    <row r="1539" s="3" customFormat="1" hidden="1" x14ac:dyDescent="0.25"/>
    <row r="1540" s="3" customFormat="1" hidden="1" x14ac:dyDescent="0.25"/>
    <row r="1541" s="3" customFormat="1" hidden="1" x14ac:dyDescent="0.25"/>
    <row r="1542" s="3" customFormat="1" hidden="1" x14ac:dyDescent="0.25"/>
    <row r="1543" s="3" customFormat="1" hidden="1" x14ac:dyDescent="0.25"/>
    <row r="1544" s="3" customFormat="1" hidden="1" x14ac:dyDescent="0.25"/>
    <row r="1545" s="3" customFormat="1" hidden="1" x14ac:dyDescent="0.25"/>
    <row r="1546" s="3" customFormat="1" hidden="1" x14ac:dyDescent="0.25"/>
    <row r="1547" s="3" customFormat="1" hidden="1" x14ac:dyDescent="0.25"/>
    <row r="1548" s="3" customFormat="1" hidden="1" x14ac:dyDescent="0.25"/>
    <row r="1549" s="3" customFormat="1" hidden="1" x14ac:dyDescent="0.25"/>
    <row r="1550" s="3" customFormat="1" hidden="1" x14ac:dyDescent="0.25"/>
    <row r="1551" s="3" customFormat="1" hidden="1" x14ac:dyDescent="0.25"/>
    <row r="1552" s="3" customFormat="1" hidden="1" x14ac:dyDescent="0.25"/>
    <row r="1553" s="3" customFormat="1" hidden="1" x14ac:dyDescent="0.25"/>
    <row r="1554" s="3" customFormat="1" hidden="1" x14ac:dyDescent="0.25"/>
    <row r="1555" s="3" customFormat="1" hidden="1" x14ac:dyDescent="0.25"/>
    <row r="1556" s="3" customFormat="1" hidden="1" x14ac:dyDescent="0.25"/>
    <row r="1557" s="3" customFormat="1" hidden="1" x14ac:dyDescent="0.25"/>
    <row r="1558" s="3" customFormat="1" hidden="1" x14ac:dyDescent="0.25"/>
    <row r="1559" s="3" customFormat="1" hidden="1" x14ac:dyDescent="0.25"/>
    <row r="1560" s="3" customFormat="1" hidden="1" x14ac:dyDescent="0.25"/>
    <row r="1561" s="3" customFormat="1" hidden="1" x14ac:dyDescent="0.25"/>
    <row r="1562" s="3" customFormat="1" hidden="1" x14ac:dyDescent="0.25"/>
    <row r="1563" s="3" customFormat="1" hidden="1" x14ac:dyDescent="0.25"/>
    <row r="1564" s="3" customFormat="1" hidden="1" x14ac:dyDescent="0.25"/>
    <row r="1565" s="3" customFormat="1" hidden="1" x14ac:dyDescent="0.25"/>
    <row r="1566" s="3" customFormat="1" hidden="1" x14ac:dyDescent="0.25"/>
    <row r="1567" s="3" customFormat="1" hidden="1" x14ac:dyDescent="0.25"/>
    <row r="1568" s="3" customFormat="1" hidden="1" x14ac:dyDescent="0.25"/>
    <row r="1569" s="3" customFormat="1" hidden="1" x14ac:dyDescent="0.25"/>
    <row r="1570" s="3" customFormat="1" hidden="1" x14ac:dyDescent="0.25"/>
    <row r="1571" s="3" customFormat="1" hidden="1" x14ac:dyDescent="0.25"/>
    <row r="1572" s="3" customFormat="1" hidden="1" x14ac:dyDescent="0.25"/>
    <row r="1573" s="3" customFormat="1" hidden="1" x14ac:dyDescent="0.25"/>
    <row r="1574" s="3" customFormat="1" hidden="1" x14ac:dyDescent="0.25"/>
    <row r="1575" s="3" customFormat="1" hidden="1" x14ac:dyDescent="0.25"/>
    <row r="1576" s="3" customFormat="1" hidden="1" x14ac:dyDescent="0.25"/>
    <row r="1577" s="3" customFormat="1" hidden="1" x14ac:dyDescent="0.25"/>
    <row r="1578" s="3" customFormat="1" hidden="1" x14ac:dyDescent="0.25"/>
    <row r="1579" s="3" customFormat="1" hidden="1" x14ac:dyDescent="0.25"/>
    <row r="1580" s="3" customFormat="1" hidden="1" x14ac:dyDescent="0.25"/>
    <row r="1581" s="3" customFormat="1" hidden="1" x14ac:dyDescent="0.25"/>
    <row r="1582" s="3" customFormat="1" hidden="1" x14ac:dyDescent="0.25"/>
    <row r="1583" s="3" customFormat="1" hidden="1" x14ac:dyDescent="0.25"/>
    <row r="1584" s="3" customFormat="1" hidden="1" x14ac:dyDescent="0.25"/>
    <row r="1585" s="3" customFormat="1" hidden="1" x14ac:dyDescent="0.25"/>
    <row r="1586" s="3" customFormat="1" hidden="1" x14ac:dyDescent="0.25"/>
    <row r="1587" s="3" customFormat="1" hidden="1" x14ac:dyDescent="0.25"/>
    <row r="1588" s="3" customFormat="1" hidden="1" x14ac:dyDescent="0.25"/>
    <row r="1589" s="3" customFormat="1" hidden="1" x14ac:dyDescent="0.25"/>
    <row r="1590" s="3" customFormat="1" hidden="1" x14ac:dyDescent="0.25"/>
    <row r="1591" s="3" customFormat="1" hidden="1" x14ac:dyDescent="0.25"/>
    <row r="1592" s="3" customFormat="1" hidden="1" x14ac:dyDescent="0.25"/>
    <row r="1593" s="3" customFormat="1" hidden="1" x14ac:dyDescent="0.25"/>
    <row r="1594" s="3" customFormat="1" hidden="1" x14ac:dyDescent="0.25"/>
    <row r="1595" s="3" customFormat="1" hidden="1" x14ac:dyDescent="0.25"/>
    <row r="1596" s="3" customFormat="1" hidden="1" x14ac:dyDescent="0.25"/>
    <row r="1597" s="3" customFormat="1" hidden="1" x14ac:dyDescent="0.25"/>
    <row r="1598" s="3" customFormat="1" hidden="1" x14ac:dyDescent="0.25"/>
    <row r="1599" s="3" customFormat="1" hidden="1" x14ac:dyDescent="0.25"/>
    <row r="1600" s="3" customFormat="1" hidden="1" x14ac:dyDescent="0.25"/>
    <row r="1601" s="3" customFormat="1" hidden="1" x14ac:dyDescent="0.25"/>
    <row r="1602" s="3" customFormat="1" hidden="1" x14ac:dyDescent="0.25"/>
    <row r="1603" s="3" customFormat="1" hidden="1" x14ac:dyDescent="0.25"/>
    <row r="1604" s="3" customFormat="1" hidden="1" x14ac:dyDescent="0.25"/>
    <row r="1605" s="3" customFormat="1" hidden="1" x14ac:dyDescent="0.25"/>
    <row r="1606" s="3" customFormat="1" hidden="1" x14ac:dyDescent="0.25"/>
    <row r="1607" s="3" customFormat="1" hidden="1" x14ac:dyDescent="0.25"/>
    <row r="1608" s="3" customFormat="1" hidden="1" x14ac:dyDescent="0.25"/>
    <row r="1609" s="3" customFormat="1" hidden="1" x14ac:dyDescent="0.25"/>
    <row r="1610" s="3" customFormat="1" hidden="1" x14ac:dyDescent="0.25"/>
    <row r="1611" s="3" customFormat="1" hidden="1" x14ac:dyDescent="0.25"/>
    <row r="1612" s="3" customFormat="1" hidden="1" x14ac:dyDescent="0.25"/>
    <row r="1613" s="3" customFormat="1" hidden="1" x14ac:dyDescent="0.25"/>
    <row r="1614" s="3" customFormat="1" hidden="1" x14ac:dyDescent="0.25"/>
    <row r="1615" s="3" customFormat="1" hidden="1" x14ac:dyDescent="0.25"/>
    <row r="1616" s="3" customFormat="1" hidden="1" x14ac:dyDescent="0.25"/>
    <row r="1617" s="3" customFormat="1" hidden="1" x14ac:dyDescent="0.25"/>
    <row r="1618" s="3" customFormat="1" hidden="1" x14ac:dyDescent="0.25"/>
    <row r="1619" s="3" customFormat="1" hidden="1" x14ac:dyDescent="0.25"/>
    <row r="1620" s="3" customFormat="1" hidden="1" x14ac:dyDescent="0.25"/>
    <row r="1621" s="3" customFormat="1" hidden="1" x14ac:dyDescent="0.25"/>
    <row r="1622" s="3" customFormat="1" hidden="1" x14ac:dyDescent="0.25"/>
    <row r="1623" s="3" customFormat="1" hidden="1" x14ac:dyDescent="0.25"/>
    <row r="1624" s="3" customFormat="1" hidden="1" x14ac:dyDescent="0.25"/>
    <row r="1625" s="3" customFormat="1" hidden="1" x14ac:dyDescent="0.25"/>
    <row r="1626" s="3" customFormat="1" hidden="1" x14ac:dyDescent="0.25"/>
    <row r="1627" s="3" customFormat="1" hidden="1" x14ac:dyDescent="0.25"/>
    <row r="1628" s="3" customFormat="1" hidden="1" x14ac:dyDescent="0.25"/>
    <row r="1629" s="3" customFormat="1" hidden="1" x14ac:dyDescent="0.25"/>
    <row r="1630" s="3" customFormat="1" hidden="1" x14ac:dyDescent="0.25"/>
    <row r="1631" s="3" customFormat="1" hidden="1" x14ac:dyDescent="0.25"/>
    <row r="1632" s="3" customFormat="1" hidden="1" x14ac:dyDescent="0.25"/>
    <row r="1633" s="3" customFormat="1" hidden="1" x14ac:dyDescent="0.25"/>
    <row r="1634" s="3" customFormat="1" hidden="1" x14ac:dyDescent="0.25"/>
    <row r="1635" s="3" customFormat="1" hidden="1" x14ac:dyDescent="0.25"/>
    <row r="1636" s="3" customFormat="1" hidden="1" x14ac:dyDescent="0.25"/>
    <row r="1637" s="3" customFormat="1" hidden="1" x14ac:dyDescent="0.25"/>
    <row r="1638" s="3" customFormat="1" hidden="1" x14ac:dyDescent="0.25"/>
    <row r="1639" s="3" customFormat="1" hidden="1" x14ac:dyDescent="0.25"/>
    <row r="1640" s="3" customFormat="1" hidden="1" x14ac:dyDescent="0.25"/>
    <row r="1641" s="3" customFormat="1" hidden="1" x14ac:dyDescent="0.25"/>
    <row r="1642" s="3" customFormat="1" hidden="1" x14ac:dyDescent="0.25"/>
    <row r="1643" s="3" customFormat="1" hidden="1" x14ac:dyDescent="0.25"/>
    <row r="1644" s="3" customFormat="1" hidden="1" x14ac:dyDescent="0.25"/>
    <row r="1645" s="3" customFormat="1" hidden="1" x14ac:dyDescent="0.25"/>
    <row r="1646" s="3" customFormat="1" hidden="1" x14ac:dyDescent="0.25"/>
    <row r="1647" s="3" customFormat="1" hidden="1" x14ac:dyDescent="0.25"/>
    <row r="1648" s="3" customFormat="1" hidden="1" x14ac:dyDescent="0.25"/>
    <row r="1649" s="3" customFormat="1" hidden="1" x14ac:dyDescent="0.25"/>
    <row r="1650" s="3" customFormat="1" hidden="1" x14ac:dyDescent="0.25"/>
    <row r="1651" s="3" customFormat="1" hidden="1" x14ac:dyDescent="0.25"/>
    <row r="1652" s="3" customFormat="1" hidden="1" x14ac:dyDescent="0.25"/>
    <row r="1653" s="3" customFormat="1" hidden="1" x14ac:dyDescent="0.25"/>
    <row r="1654" s="3" customFormat="1" hidden="1" x14ac:dyDescent="0.25"/>
    <row r="1655" s="3" customFormat="1" hidden="1" x14ac:dyDescent="0.25"/>
    <row r="1656" s="3" customFormat="1" hidden="1" x14ac:dyDescent="0.25"/>
    <row r="1657" s="3" customFormat="1" hidden="1" x14ac:dyDescent="0.25"/>
    <row r="1658" s="3" customFormat="1" hidden="1" x14ac:dyDescent="0.25"/>
    <row r="1659" s="3" customFormat="1" hidden="1" x14ac:dyDescent="0.25"/>
    <row r="1660" s="3" customFormat="1" hidden="1" x14ac:dyDescent="0.25"/>
    <row r="1661" s="3" customFormat="1" hidden="1" x14ac:dyDescent="0.25"/>
    <row r="1662" s="3" customFormat="1" hidden="1" x14ac:dyDescent="0.25"/>
    <row r="1663" s="3" customFormat="1" hidden="1" x14ac:dyDescent="0.25"/>
    <row r="1664" s="3" customFormat="1" hidden="1" x14ac:dyDescent="0.25"/>
    <row r="1665" s="3" customFormat="1" hidden="1" x14ac:dyDescent="0.25"/>
    <row r="1666" s="3" customFormat="1" hidden="1" x14ac:dyDescent="0.25"/>
    <row r="1667" s="3" customFormat="1" hidden="1" x14ac:dyDescent="0.25"/>
    <row r="1668" s="3" customFormat="1" hidden="1" x14ac:dyDescent="0.25"/>
    <row r="1669" s="3" customFormat="1" hidden="1" x14ac:dyDescent="0.25"/>
    <row r="1670" s="3" customFormat="1" hidden="1" x14ac:dyDescent="0.25"/>
    <row r="1671" s="3" customFormat="1" hidden="1" x14ac:dyDescent="0.25"/>
    <row r="1672" s="3" customFormat="1" hidden="1" x14ac:dyDescent="0.25"/>
    <row r="1673" s="3" customFormat="1" hidden="1" x14ac:dyDescent="0.25"/>
    <row r="1674" s="3" customFormat="1" hidden="1" x14ac:dyDescent="0.25"/>
    <row r="1675" s="3" customFormat="1" hidden="1" x14ac:dyDescent="0.25"/>
    <row r="1676" s="3" customFormat="1" hidden="1" x14ac:dyDescent="0.25"/>
    <row r="1677" s="3" customFormat="1" hidden="1" x14ac:dyDescent="0.25"/>
    <row r="1678" s="3" customFormat="1" hidden="1" x14ac:dyDescent="0.25"/>
    <row r="1679" s="3" customFormat="1" hidden="1" x14ac:dyDescent="0.25"/>
    <row r="1680" s="3" customFormat="1" hidden="1" x14ac:dyDescent="0.25"/>
    <row r="1681" s="3" customFormat="1" hidden="1" x14ac:dyDescent="0.25"/>
    <row r="1682" s="3" customFormat="1" hidden="1" x14ac:dyDescent="0.25"/>
    <row r="1683" s="3" customFormat="1" hidden="1" x14ac:dyDescent="0.25"/>
    <row r="1684" s="3" customFormat="1" hidden="1" x14ac:dyDescent="0.25"/>
    <row r="1685" s="3" customFormat="1" hidden="1" x14ac:dyDescent="0.25"/>
    <row r="1686" s="3" customFormat="1" hidden="1" x14ac:dyDescent="0.25"/>
    <row r="1687" s="3" customFormat="1" hidden="1" x14ac:dyDescent="0.25"/>
    <row r="1688" s="3" customFormat="1" hidden="1" x14ac:dyDescent="0.25"/>
    <row r="1689" s="3" customFormat="1" hidden="1" x14ac:dyDescent="0.25"/>
    <row r="1690" s="3" customFormat="1" hidden="1" x14ac:dyDescent="0.25"/>
    <row r="1691" s="3" customFormat="1" hidden="1" x14ac:dyDescent="0.25"/>
    <row r="1692" s="3" customFormat="1" hidden="1" x14ac:dyDescent="0.25"/>
    <row r="1693" s="3" customFormat="1" hidden="1" x14ac:dyDescent="0.25"/>
    <row r="1694" s="3" customFormat="1" hidden="1" x14ac:dyDescent="0.25"/>
    <row r="1695" s="3" customFormat="1" hidden="1" x14ac:dyDescent="0.25"/>
    <row r="1696" s="3" customFormat="1" hidden="1" x14ac:dyDescent="0.25"/>
    <row r="1697" s="3" customFormat="1" hidden="1" x14ac:dyDescent="0.25"/>
    <row r="1698" s="3" customFormat="1" hidden="1" x14ac:dyDescent="0.25"/>
    <row r="1699" s="3" customFormat="1" hidden="1" x14ac:dyDescent="0.25"/>
    <row r="1700" s="3" customFormat="1" hidden="1" x14ac:dyDescent="0.25"/>
    <row r="1701" s="3" customFormat="1" hidden="1" x14ac:dyDescent="0.25"/>
    <row r="1702" s="3" customFormat="1" hidden="1" x14ac:dyDescent="0.25"/>
    <row r="1703" s="3" customFormat="1" hidden="1" x14ac:dyDescent="0.25"/>
    <row r="1704" s="3" customFormat="1" hidden="1" x14ac:dyDescent="0.25"/>
    <row r="1705" s="3" customFormat="1" hidden="1" x14ac:dyDescent="0.25"/>
    <row r="1706" s="3" customFormat="1" hidden="1" x14ac:dyDescent="0.25"/>
    <row r="1707" s="3" customFormat="1" hidden="1" x14ac:dyDescent="0.25"/>
    <row r="1708" s="3" customFormat="1" hidden="1" x14ac:dyDescent="0.25"/>
    <row r="1709" s="3" customFormat="1" hidden="1" x14ac:dyDescent="0.25"/>
    <row r="1710" s="3" customFormat="1" hidden="1" x14ac:dyDescent="0.25"/>
    <row r="1711" s="3" customFormat="1" hidden="1" x14ac:dyDescent="0.25"/>
    <row r="1712" s="3" customFormat="1" hidden="1" x14ac:dyDescent="0.25"/>
    <row r="1713" s="3" customFormat="1" hidden="1" x14ac:dyDescent="0.25"/>
    <row r="1714" s="3" customFormat="1" hidden="1" x14ac:dyDescent="0.25"/>
    <row r="1715" s="3" customFormat="1" hidden="1" x14ac:dyDescent="0.25"/>
    <row r="1716" s="3" customFormat="1" hidden="1" x14ac:dyDescent="0.25"/>
    <row r="1717" s="3" customFormat="1" hidden="1" x14ac:dyDescent="0.25"/>
    <row r="1718" s="3" customFormat="1" hidden="1" x14ac:dyDescent="0.25"/>
    <row r="1719" s="3" customFormat="1" hidden="1" x14ac:dyDescent="0.25"/>
    <row r="1720" s="3" customFormat="1" hidden="1" x14ac:dyDescent="0.25"/>
    <row r="1721" s="3" customFormat="1" hidden="1" x14ac:dyDescent="0.25"/>
    <row r="1722" s="3" customFormat="1" hidden="1" x14ac:dyDescent="0.25"/>
    <row r="1723" s="3" customFormat="1" hidden="1" x14ac:dyDescent="0.25"/>
    <row r="1724" s="3" customFormat="1" hidden="1" x14ac:dyDescent="0.25"/>
    <row r="1725" s="3" customFormat="1" hidden="1" x14ac:dyDescent="0.25"/>
    <row r="1726" s="3" customFormat="1" hidden="1" x14ac:dyDescent="0.25"/>
    <row r="1727" s="3" customFormat="1" hidden="1" x14ac:dyDescent="0.25"/>
    <row r="1728" s="3" customFormat="1" hidden="1" x14ac:dyDescent="0.25"/>
    <row r="1729" s="3" customFormat="1" hidden="1" x14ac:dyDescent="0.25"/>
    <row r="1730" s="3" customFormat="1" hidden="1" x14ac:dyDescent="0.25"/>
    <row r="1731" s="3" customFormat="1" hidden="1" x14ac:dyDescent="0.25"/>
    <row r="1732" s="3" customFormat="1" hidden="1" x14ac:dyDescent="0.25"/>
    <row r="1733" s="3" customFormat="1" hidden="1" x14ac:dyDescent="0.25"/>
    <row r="1734" s="3" customFormat="1" hidden="1" x14ac:dyDescent="0.25"/>
    <row r="1735" s="3" customFormat="1" hidden="1" x14ac:dyDescent="0.25"/>
    <row r="1736" s="3" customFormat="1" hidden="1" x14ac:dyDescent="0.25"/>
    <row r="1737" s="3" customFormat="1" hidden="1" x14ac:dyDescent="0.25"/>
    <row r="1738" s="3" customFormat="1" hidden="1" x14ac:dyDescent="0.25"/>
    <row r="1739" s="3" customFormat="1" hidden="1" x14ac:dyDescent="0.25"/>
    <row r="1740" s="3" customFormat="1" hidden="1" x14ac:dyDescent="0.25"/>
    <row r="1741" s="3" customFormat="1" hidden="1" x14ac:dyDescent="0.25"/>
    <row r="1742" s="3" customFormat="1" hidden="1" x14ac:dyDescent="0.25"/>
    <row r="1743" s="3" customFormat="1" hidden="1" x14ac:dyDescent="0.25"/>
    <row r="1744" s="3" customFormat="1" hidden="1" x14ac:dyDescent="0.25"/>
    <row r="1745" s="3" customFormat="1" hidden="1" x14ac:dyDescent="0.25"/>
    <row r="1746" s="3" customFormat="1" hidden="1" x14ac:dyDescent="0.25"/>
    <row r="1747" s="3" customFormat="1" hidden="1" x14ac:dyDescent="0.25"/>
    <row r="1748" s="3" customFormat="1" hidden="1" x14ac:dyDescent="0.25"/>
    <row r="1749" s="3" customFormat="1" hidden="1" x14ac:dyDescent="0.25"/>
    <row r="1750" s="3" customFormat="1" hidden="1" x14ac:dyDescent="0.25"/>
    <row r="1751" s="3" customFormat="1" hidden="1" x14ac:dyDescent="0.25"/>
    <row r="1752" s="3" customFormat="1" hidden="1" x14ac:dyDescent="0.25"/>
    <row r="1753" s="3" customFormat="1" hidden="1" x14ac:dyDescent="0.25"/>
    <row r="1754" s="3" customFormat="1" hidden="1" x14ac:dyDescent="0.25"/>
    <row r="1755" s="3" customFormat="1" hidden="1" x14ac:dyDescent="0.25"/>
    <row r="1756" s="3" customFormat="1" hidden="1" x14ac:dyDescent="0.25"/>
    <row r="1757" s="3" customFormat="1" hidden="1" x14ac:dyDescent="0.25"/>
    <row r="1758" s="3" customFormat="1" hidden="1" x14ac:dyDescent="0.25"/>
    <row r="1759" s="3" customFormat="1" hidden="1" x14ac:dyDescent="0.25"/>
    <row r="1760" s="3" customFormat="1" hidden="1" x14ac:dyDescent="0.25"/>
    <row r="1761" s="3" customFormat="1" hidden="1" x14ac:dyDescent="0.25"/>
    <row r="1762" s="3" customFormat="1" hidden="1" x14ac:dyDescent="0.25"/>
    <row r="1763" s="3" customFormat="1" hidden="1" x14ac:dyDescent="0.25"/>
    <row r="1764" s="3" customFormat="1" hidden="1" x14ac:dyDescent="0.25"/>
    <row r="1765" s="3" customFormat="1" hidden="1" x14ac:dyDescent="0.25"/>
    <row r="1766" s="3" customFormat="1" hidden="1" x14ac:dyDescent="0.25"/>
    <row r="1767" s="3" customFormat="1" hidden="1" x14ac:dyDescent="0.25"/>
    <row r="1768" s="3" customFormat="1" hidden="1" x14ac:dyDescent="0.25"/>
    <row r="1769" s="3" customFormat="1" hidden="1" x14ac:dyDescent="0.25"/>
    <row r="1770" s="3" customFormat="1" hidden="1" x14ac:dyDescent="0.25"/>
    <row r="1771" s="3" customFormat="1" hidden="1" x14ac:dyDescent="0.25"/>
    <row r="1772" s="3" customFormat="1" hidden="1" x14ac:dyDescent="0.25"/>
    <row r="1773" s="3" customFormat="1" hidden="1" x14ac:dyDescent="0.25"/>
    <row r="1774" s="3" customFormat="1" hidden="1" x14ac:dyDescent="0.25"/>
    <row r="1775" s="3" customFormat="1" hidden="1" x14ac:dyDescent="0.25"/>
    <row r="1776" s="3" customFormat="1" hidden="1" x14ac:dyDescent="0.25"/>
    <row r="1777" s="3" customFormat="1" hidden="1" x14ac:dyDescent="0.25"/>
    <row r="1778" s="3" customFormat="1" hidden="1" x14ac:dyDescent="0.25"/>
    <row r="1779" s="3" customFormat="1" hidden="1" x14ac:dyDescent="0.25"/>
    <row r="1780" s="3" customFormat="1" hidden="1" x14ac:dyDescent="0.25"/>
    <row r="1781" s="3" customFormat="1" hidden="1" x14ac:dyDescent="0.25"/>
    <row r="1782" s="3" customFormat="1" hidden="1" x14ac:dyDescent="0.25"/>
    <row r="1783" s="3" customFormat="1" hidden="1" x14ac:dyDescent="0.25"/>
    <row r="1784" s="3" customFormat="1" hidden="1" x14ac:dyDescent="0.25"/>
    <row r="1785" s="3" customFormat="1" hidden="1" x14ac:dyDescent="0.25"/>
    <row r="1786" s="3" customFormat="1" hidden="1" x14ac:dyDescent="0.25"/>
    <row r="1787" s="3" customFormat="1" hidden="1" x14ac:dyDescent="0.25"/>
    <row r="1788" s="3" customFormat="1" hidden="1" x14ac:dyDescent="0.25"/>
    <row r="1789" s="3" customFormat="1" hidden="1" x14ac:dyDescent="0.25"/>
    <row r="1790" s="3" customFormat="1" hidden="1" x14ac:dyDescent="0.25"/>
    <row r="1791" s="3" customFormat="1" hidden="1" x14ac:dyDescent="0.25"/>
    <row r="1792" s="3" customFormat="1" hidden="1" x14ac:dyDescent="0.25"/>
    <row r="1793" s="3" customFormat="1" hidden="1" x14ac:dyDescent="0.25"/>
    <row r="1794" s="3" customFormat="1" hidden="1" x14ac:dyDescent="0.25"/>
    <row r="1795" s="3" customFormat="1" hidden="1" x14ac:dyDescent="0.25"/>
    <row r="1796" s="3" customFormat="1" hidden="1" x14ac:dyDescent="0.25"/>
    <row r="1797" s="3" customFormat="1" hidden="1" x14ac:dyDescent="0.25"/>
    <row r="1798" s="3" customFormat="1" hidden="1" x14ac:dyDescent="0.25"/>
    <row r="1799" s="3" customFormat="1" hidden="1" x14ac:dyDescent="0.25"/>
    <row r="1800" s="3" customFormat="1" hidden="1" x14ac:dyDescent="0.25"/>
    <row r="1801" s="3" customFormat="1" hidden="1" x14ac:dyDescent="0.25"/>
    <row r="1802" s="3" customFormat="1" hidden="1" x14ac:dyDescent="0.25"/>
    <row r="1803" s="3" customFormat="1" hidden="1" x14ac:dyDescent="0.25"/>
    <row r="1804" s="3" customFormat="1" hidden="1" x14ac:dyDescent="0.25"/>
    <row r="1805" s="3" customFormat="1" hidden="1" x14ac:dyDescent="0.25"/>
    <row r="1806" s="3" customFormat="1" hidden="1" x14ac:dyDescent="0.25"/>
    <row r="1807" s="3" customFormat="1" hidden="1" x14ac:dyDescent="0.25"/>
    <row r="1808" s="3" customFormat="1" hidden="1" x14ac:dyDescent="0.25"/>
    <row r="1809" s="3" customFormat="1" hidden="1" x14ac:dyDescent="0.25"/>
    <row r="1810" s="3" customFormat="1" hidden="1" x14ac:dyDescent="0.25"/>
    <row r="1811" s="3" customFormat="1" hidden="1" x14ac:dyDescent="0.25"/>
    <row r="1812" s="3" customFormat="1" hidden="1" x14ac:dyDescent="0.25"/>
    <row r="1813" s="3" customFormat="1" hidden="1" x14ac:dyDescent="0.25"/>
    <row r="1814" s="3" customFormat="1" hidden="1" x14ac:dyDescent="0.25"/>
    <row r="1815" s="3" customFormat="1" hidden="1" x14ac:dyDescent="0.25"/>
    <row r="1816" s="3" customFormat="1" hidden="1" x14ac:dyDescent="0.25"/>
    <row r="1817" s="3" customFormat="1" hidden="1" x14ac:dyDescent="0.25"/>
    <row r="1818" s="3" customFormat="1" hidden="1" x14ac:dyDescent="0.25"/>
    <row r="1819" s="3" customFormat="1" hidden="1" x14ac:dyDescent="0.25"/>
    <row r="1820" s="3" customFormat="1" hidden="1" x14ac:dyDescent="0.25"/>
    <row r="1821" s="3" customFormat="1" hidden="1" x14ac:dyDescent="0.25"/>
    <row r="1822" s="3" customFormat="1" hidden="1" x14ac:dyDescent="0.25"/>
    <row r="1823" s="3" customFormat="1" hidden="1" x14ac:dyDescent="0.25"/>
    <row r="1824" s="3" customFormat="1" hidden="1" x14ac:dyDescent="0.25"/>
    <row r="1825" s="3" customFormat="1" hidden="1" x14ac:dyDescent="0.25"/>
    <row r="1826" s="3" customFormat="1" hidden="1" x14ac:dyDescent="0.25"/>
    <row r="1827" s="3" customFormat="1" hidden="1" x14ac:dyDescent="0.25"/>
    <row r="1828" s="3" customFormat="1" hidden="1" x14ac:dyDescent="0.25"/>
    <row r="1829" s="3" customFormat="1" hidden="1" x14ac:dyDescent="0.25"/>
    <row r="1830" s="3" customFormat="1" hidden="1" x14ac:dyDescent="0.25"/>
    <row r="1831" s="3" customFormat="1" hidden="1" x14ac:dyDescent="0.25"/>
    <row r="1832" s="3" customFormat="1" hidden="1" x14ac:dyDescent="0.25"/>
    <row r="1833" s="3" customFormat="1" hidden="1" x14ac:dyDescent="0.25"/>
    <row r="1834" s="3" customFormat="1" hidden="1" x14ac:dyDescent="0.25"/>
    <row r="1835" s="3" customFormat="1" hidden="1" x14ac:dyDescent="0.25"/>
    <row r="1836" s="3" customFormat="1" hidden="1" x14ac:dyDescent="0.25"/>
    <row r="1837" s="3" customFormat="1" hidden="1" x14ac:dyDescent="0.25"/>
    <row r="1838" s="3" customFormat="1" hidden="1" x14ac:dyDescent="0.25"/>
    <row r="1839" s="3" customFormat="1" hidden="1" x14ac:dyDescent="0.25"/>
    <row r="1840" s="3" customFormat="1" hidden="1" x14ac:dyDescent="0.25"/>
    <row r="1841" s="3" customFormat="1" hidden="1" x14ac:dyDescent="0.25"/>
    <row r="1842" s="3" customFormat="1" hidden="1" x14ac:dyDescent="0.25"/>
    <row r="1843" s="3" customFormat="1" hidden="1" x14ac:dyDescent="0.25"/>
    <row r="1844" s="3" customFormat="1" hidden="1" x14ac:dyDescent="0.25"/>
    <row r="1845" s="3" customFormat="1" hidden="1" x14ac:dyDescent="0.25"/>
    <row r="1846" s="3" customFormat="1" hidden="1" x14ac:dyDescent="0.25"/>
    <row r="1847" s="3" customFormat="1" hidden="1" x14ac:dyDescent="0.25"/>
    <row r="1848" s="3" customFormat="1" hidden="1" x14ac:dyDescent="0.25"/>
    <row r="1849" s="3" customFormat="1" hidden="1" x14ac:dyDescent="0.25"/>
    <row r="1850" s="3" customFormat="1" hidden="1" x14ac:dyDescent="0.25"/>
    <row r="1851" s="3" customFormat="1" hidden="1" x14ac:dyDescent="0.25"/>
    <row r="1852" s="3" customFormat="1" hidden="1" x14ac:dyDescent="0.25"/>
    <row r="1853" s="3" customFormat="1" hidden="1" x14ac:dyDescent="0.25"/>
    <row r="1854" s="3" customFormat="1" hidden="1" x14ac:dyDescent="0.25"/>
    <row r="1855" s="3" customFormat="1" hidden="1" x14ac:dyDescent="0.25"/>
    <row r="1856" s="3" customFormat="1" hidden="1" x14ac:dyDescent="0.25"/>
    <row r="1857" s="3" customFormat="1" hidden="1" x14ac:dyDescent="0.25"/>
    <row r="1858" s="3" customFormat="1" hidden="1" x14ac:dyDescent="0.25"/>
    <row r="1859" s="3" customFormat="1" hidden="1" x14ac:dyDescent="0.25"/>
    <row r="1860" s="3" customFormat="1" hidden="1" x14ac:dyDescent="0.25"/>
    <row r="1861" s="3" customFormat="1" hidden="1" x14ac:dyDescent="0.25"/>
    <row r="1862" s="3" customFormat="1" hidden="1" x14ac:dyDescent="0.25"/>
    <row r="1863" s="3" customFormat="1" hidden="1" x14ac:dyDescent="0.25"/>
    <row r="1864" s="3" customFormat="1" hidden="1" x14ac:dyDescent="0.25"/>
    <row r="1865" s="3" customFormat="1" hidden="1" x14ac:dyDescent="0.25"/>
    <row r="1866" s="3" customFormat="1" hidden="1" x14ac:dyDescent="0.25"/>
    <row r="1867" s="3" customFormat="1" hidden="1" x14ac:dyDescent="0.25"/>
    <row r="1868" s="3" customFormat="1" hidden="1" x14ac:dyDescent="0.25"/>
    <row r="1869" s="3" customFormat="1" hidden="1" x14ac:dyDescent="0.25"/>
    <row r="1870" s="3" customFormat="1" hidden="1" x14ac:dyDescent="0.25"/>
    <row r="1871" s="3" customFormat="1" hidden="1" x14ac:dyDescent="0.25"/>
    <row r="1872" s="3" customFormat="1" hidden="1" x14ac:dyDescent="0.25"/>
    <row r="1873" s="3" customFormat="1" hidden="1" x14ac:dyDescent="0.25"/>
    <row r="1874" s="3" customFormat="1" hidden="1" x14ac:dyDescent="0.25"/>
    <row r="1875" s="3" customFormat="1" hidden="1" x14ac:dyDescent="0.25"/>
    <row r="1876" s="3" customFormat="1" hidden="1" x14ac:dyDescent="0.25"/>
    <row r="1877" s="3" customFormat="1" hidden="1" x14ac:dyDescent="0.25"/>
    <row r="1878" s="3" customFormat="1" hidden="1" x14ac:dyDescent="0.25"/>
    <row r="1879" s="3" customFormat="1" hidden="1" x14ac:dyDescent="0.25"/>
    <row r="1880" s="3" customFormat="1" hidden="1" x14ac:dyDescent="0.25"/>
    <row r="1881" s="3" customFormat="1" hidden="1" x14ac:dyDescent="0.25"/>
    <row r="1882" s="3" customFormat="1" hidden="1" x14ac:dyDescent="0.25"/>
    <row r="1883" s="3" customFormat="1" hidden="1" x14ac:dyDescent="0.25"/>
    <row r="1884" s="3" customFormat="1" hidden="1" x14ac:dyDescent="0.25"/>
    <row r="1885" s="3" customFormat="1" hidden="1" x14ac:dyDescent="0.25"/>
    <row r="1886" s="3" customFormat="1" hidden="1" x14ac:dyDescent="0.25"/>
    <row r="1887" s="3" customFormat="1" hidden="1" x14ac:dyDescent="0.25"/>
    <row r="1888" s="3" customFormat="1" hidden="1" x14ac:dyDescent="0.25"/>
    <row r="1889" s="3" customFormat="1" hidden="1" x14ac:dyDescent="0.25"/>
    <row r="1890" s="3" customFormat="1" hidden="1" x14ac:dyDescent="0.25"/>
    <row r="1891" s="3" customFormat="1" hidden="1" x14ac:dyDescent="0.25"/>
    <row r="1892" s="3" customFormat="1" hidden="1" x14ac:dyDescent="0.25"/>
    <row r="1893" s="3" customFormat="1" hidden="1" x14ac:dyDescent="0.25"/>
    <row r="1894" s="3" customFormat="1" hidden="1" x14ac:dyDescent="0.25"/>
    <row r="1895" s="3" customFormat="1" hidden="1" x14ac:dyDescent="0.25"/>
    <row r="1896" s="3" customFormat="1" hidden="1" x14ac:dyDescent="0.25"/>
    <row r="1897" s="3" customFormat="1" hidden="1" x14ac:dyDescent="0.25"/>
    <row r="1898" s="3" customFormat="1" hidden="1" x14ac:dyDescent="0.25"/>
    <row r="1899" s="3" customFormat="1" hidden="1" x14ac:dyDescent="0.25"/>
    <row r="1900" s="3" customFormat="1" hidden="1" x14ac:dyDescent="0.25"/>
    <row r="1901" s="3" customFormat="1" hidden="1" x14ac:dyDescent="0.25"/>
    <row r="1902" s="3" customFormat="1" hidden="1" x14ac:dyDescent="0.25"/>
    <row r="1903" s="3" customFormat="1" hidden="1" x14ac:dyDescent="0.25"/>
    <row r="1904" s="3" customFormat="1" hidden="1" x14ac:dyDescent="0.25"/>
    <row r="1905" s="3" customFormat="1" hidden="1" x14ac:dyDescent="0.25"/>
    <row r="1906" s="3" customFormat="1" hidden="1" x14ac:dyDescent="0.25"/>
    <row r="1907" s="3" customFormat="1" hidden="1" x14ac:dyDescent="0.25"/>
    <row r="1908" s="3" customFormat="1" hidden="1" x14ac:dyDescent="0.25"/>
    <row r="1909" s="3" customFormat="1" hidden="1" x14ac:dyDescent="0.25"/>
    <row r="1910" s="3" customFormat="1" hidden="1" x14ac:dyDescent="0.25"/>
    <row r="1911" s="3" customFormat="1" hidden="1" x14ac:dyDescent="0.25"/>
    <row r="1912" s="3" customFormat="1" hidden="1" x14ac:dyDescent="0.25"/>
    <row r="1913" s="3" customFormat="1" hidden="1" x14ac:dyDescent="0.25"/>
    <row r="1914" s="3" customFormat="1" hidden="1" x14ac:dyDescent="0.25"/>
    <row r="1915" s="3" customFormat="1" hidden="1" x14ac:dyDescent="0.25"/>
    <row r="1916" s="3" customFormat="1" hidden="1" x14ac:dyDescent="0.25"/>
    <row r="1917" s="3" customFormat="1" hidden="1" x14ac:dyDescent="0.25"/>
    <row r="1918" s="3" customFormat="1" hidden="1" x14ac:dyDescent="0.25"/>
    <row r="1919" s="3" customFormat="1" hidden="1" x14ac:dyDescent="0.25"/>
    <row r="1920" s="3" customFormat="1" hidden="1" x14ac:dyDescent="0.25"/>
    <row r="1921" s="3" customFormat="1" hidden="1" x14ac:dyDescent="0.25"/>
    <row r="1922" s="3" customFormat="1" hidden="1" x14ac:dyDescent="0.25"/>
    <row r="1923" s="3" customFormat="1" hidden="1" x14ac:dyDescent="0.25"/>
    <row r="1924" s="3" customFormat="1" hidden="1" x14ac:dyDescent="0.25"/>
    <row r="1925" s="3" customFormat="1" hidden="1" x14ac:dyDescent="0.25"/>
    <row r="1926" s="3" customFormat="1" hidden="1" x14ac:dyDescent="0.25"/>
    <row r="1927" s="3" customFormat="1" hidden="1" x14ac:dyDescent="0.25"/>
    <row r="1928" s="3" customFormat="1" hidden="1" x14ac:dyDescent="0.25"/>
    <row r="1929" s="3" customFormat="1" hidden="1" x14ac:dyDescent="0.25"/>
    <row r="1930" s="3" customFormat="1" hidden="1" x14ac:dyDescent="0.25"/>
    <row r="1931" s="3" customFormat="1" hidden="1" x14ac:dyDescent="0.25"/>
    <row r="1932" s="3" customFormat="1" hidden="1" x14ac:dyDescent="0.25"/>
    <row r="1933" s="3" customFormat="1" hidden="1" x14ac:dyDescent="0.25"/>
    <row r="1934" s="3" customFormat="1" hidden="1" x14ac:dyDescent="0.25"/>
    <row r="1935" s="3" customFormat="1" hidden="1" x14ac:dyDescent="0.25"/>
    <row r="1936" s="3" customFormat="1" hidden="1" x14ac:dyDescent="0.25"/>
    <row r="1937" s="3" customFormat="1" hidden="1" x14ac:dyDescent="0.25"/>
    <row r="1938" s="3" customFormat="1" hidden="1" x14ac:dyDescent="0.25"/>
    <row r="1939" s="3" customFormat="1" hidden="1" x14ac:dyDescent="0.25"/>
    <row r="1940" s="3" customFormat="1" hidden="1" x14ac:dyDescent="0.25"/>
    <row r="1941" s="3" customFormat="1" hidden="1" x14ac:dyDescent="0.25"/>
    <row r="1942" s="3" customFormat="1" hidden="1" x14ac:dyDescent="0.25"/>
    <row r="1943" s="3" customFormat="1" hidden="1" x14ac:dyDescent="0.25"/>
    <row r="1944" s="3" customFormat="1" hidden="1" x14ac:dyDescent="0.25"/>
    <row r="1945" s="3" customFormat="1" hidden="1" x14ac:dyDescent="0.25"/>
    <row r="1946" s="3" customFormat="1" hidden="1" x14ac:dyDescent="0.25"/>
    <row r="1947" s="3" customFormat="1" hidden="1" x14ac:dyDescent="0.25"/>
    <row r="1948" s="3" customFormat="1" hidden="1" x14ac:dyDescent="0.25"/>
    <row r="1949" s="3" customFormat="1" hidden="1" x14ac:dyDescent="0.25"/>
    <row r="1950" s="3" customFormat="1" hidden="1" x14ac:dyDescent="0.25"/>
    <row r="1951" s="3" customFormat="1" hidden="1" x14ac:dyDescent="0.25"/>
    <row r="1952" s="3" customFormat="1" hidden="1" x14ac:dyDescent="0.25"/>
    <row r="1953" s="3" customFormat="1" hidden="1" x14ac:dyDescent="0.25"/>
    <row r="1954" s="3" customFormat="1" hidden="1" x14ac:dyDescent="0.25"/>
    <row r="1955" s="3" customFormat="1" hidden="1" x14ac:dyDescent="0.25"/>
    <row r="1956" s="3" customFormat="1" hidden="1" x14ac:dyDescent="0.25"/>
    <row r="1957" s="3" customFormat="1" hidden="1" x14ac:dyDescent="0.25"/>
    <row r="1958" s="3" customFormat="1" hidden="1" x14ac:dyDescent="0.25"/>
    <row r="1959" s="3" customFormat="1" hidden="1" x14ac:dyDescent="0.25"/>
    <row r="1960" s="3" customFormat="1" hidden="1" x14ac:dyDescent="0.25"/>
    <row r="1961" s="3" customFormat="1" hidden="1" x14ac:dyDescent="0.25"/>
    <row r="1962" s="3" customFormat="1" hidden="1" x14ac:dyDescent="0.25"/>
    <row r="1963" s="3" customFormat="1" hidden="1" x14ac:dyDescent="0.25"/>
    <row r="1964" s="3" customFormat="1" hidden="1" x14ac:dyDescent="0.25"/>
    <row r="1965" s="3" customFormat="1" hidden="1" x14ac:dyDescent="0.25"/>
    <row r="1966" s="3" customFormat="1" hidden="1" x14ac:dyDescent="0.25"/>
    <row r="1967" s="3" customFormat="1" hidden="1" x14ac:dyDescent="0.25"/>
    <row r="1968" s="3" customFormat="1" hidden="1" x14ac:dyDescent="0.25"/>
    <row r="1969" s="3" customFormat="1" hidden="1" x14ac:dyDescent="0.25"/>
    <row r="1970" s="3" customFormat="1" hidden="1" x14ac:dyDescent="0.25"/>
    <row r="1971" s="3" customFormat="1" hidden="1" x14ac:dyDescent="0.25"/>
    <row r="1972" s="3" customFormat="1" hidden="1" x14ac:dyDescent="0.25"/>
    <row r="1973" s="3" customFormat="1" hidden="1" x14ac:dyDescent="0.25"/>
    <row r="1974" s="3" customFormat="1" hidden="1" x14ac:dyDescent="0.25"/>
    <row r="1975" s="3" customFormat="1" hidden="1" x14ac:dyDescent="0.25"/>
    <row r="1976" s="3" customFormat="1" hidden="1" x14ac:dyDescent="0.25"/>
    <row r="1977" s="3" customFormat="1" hidden="1" x14ac:dyDescent="0.25"/>
    <row r="1978" s="3" customFormat="1" hidden="1" x14ac:dyDescent="0.25"/>
    <row r="1979" s="3" customFormat="1" hidden="1" x14ac:dyDescent="0.25"/>
    <row r="1980" s="3" customFormat="1" hidden="1" x14ac:dyDescent="0.25"/>
    <row r="1981" s="3" customFormat="1" hidden="1" x14ac:dyDescent="0.25"/>
    <row r="1982" s="3" customFormat="1" hidden="1" x14ac:dyDescent="0.25"/>
    <row r="1983" s="3" customFormat="1" hidden="1" x14ac:dyDescent="0.25"/>
    <row r="1984" s="3" customFormat="1" hidden="1" x14ac:dyDescent="0.25"/>
    <row r="1985" s="3" customFormat="1" hidden="1" x14ac:dyDescent="0.25"/>
    <row r="1986" s="3" customFormat="1" hidden="1" x14ac:dyDescent="0.25"/>
    <row r="1987" s="3" customFormat="1" hidden="1" x14ac:dyDescent="0.25"/>
    <row r="1988" s="3" customFormat="1" hidden="1" x14ac:dyDescent="0.25"/>
    <row r="1989" s="3" customFormat="1" hidden="1" x14ac:dyDescent="0.25"/>
    <row r="1990" s="3" customFormat="1" hidden="1" x14ac:dyDescent="0.25"/>
    <row r="1991" s="3" customFormat="1" hidden="1" x14ac:dyDescent="0.25"/>
    <row r="1992" s="3" customFormat="1" hidden="1" x14ac:dyDescent="0.25"/>
    <row r="1993" s="3" customFormat="1" hidden="1" x14ac:dyDescent="0.25"/>
    <row r="1994" s="3" customFormat="1" hidden="1" x14ac:dyDescent="0.25"/>
    <row r="1995" s="3" customFormat="1" hidden="1" x14ac:dyDescent="0.25"/>
    <row r="1996" s="3" customFormat="1" hidden="1" x14ac:dyDescent="0.25"/>
    <row r="1997" s="3" customFormat="1" hidden="1" x14ac:dyDescent="0.25"/>
    <row r="1998" s="3" customFormat="1" hidden="1" x14ac:dyDescent="0.25"/>
    <row r="1999" s="3" customFormat="1" hidden="1" x14ac:dyDescent="0.25"/>
    <row r="2000" s="3" customFormat="1" hidden="1" x14ac:dyDescent="0.25"/>
    <row r="2001" s="3" customFormat="1" hidden="1" x14ac:dyDescent="0.25"/>
    <row r="2002" s="3" customFormat="1" hidden="1" x14ac:dyDescent="0.25"/>
    <row r="2003" s="3" customFormat="1" hidden="1" x14ac:dyDescent="0.25"/>
    <row r="2004" s="3" customFormat="1" hidden="1" x14ac:dyDescent="0.25"/>
    <row r="2005" s="3" customFormat="1" hidden="1" x14ac:dyDescent="0.25"/>
    <row r="2006" s="3" customFormat="1" hidden="1" x14ac:dyDescent="0.25"/>
    <row r="2007" s="3" customFormat="1" hidden="1" x14ac:dyDescent="0.25"/>
    <row r="2008" s="3" customFormat="1" hidden="1" x14ac:dyDescent="0.25"/>
    <row r="2009" s="3" customFormat="1" hidden="1" x14ac:dyDescent="0.25"/>
    <row r="2010" s="3" customFormat="1" hidden="1" x14ac:dyDescent="0.25"/>
    <row r="2011" s="3" customFormat="1" hidden="1" x14ac:dyDescent="0.25"/>
    <row r="2012" s="3" customFormat="1" hidden="1" x14ac:dyDescent="0.25"/>
    <row r="2013" s="3" customFormat="1" hidden="1" x14ac:dyDescent="0.25"/>
    <row r="2014" s="3" customFormat="1" hidden="1" x14ac:dyDescent="0.25"/>
    <row r="2015" s="3" customFormat="1" hidden="1" x14ac:dyDescent="0.25"/>
    <row r="2016" s="3" customFormat="1" hidden="1" x14ac:dyDescent="0.25"/>
    <row r="2017" s="3" customFormat="1" hidden="1" x14ac:dyDescent="0.25"/>
    <row r="2018" s="3" customFormat="1" hidden="1" x14ac:dyDescent="0.25"/>
    <row r="2019" s="3" customFormat="1" hidden="1" x14ac:dyDescent="0.25"/>
    <row r="2020" s="3" customFormat="1" hidden="1" x14ac:dyDescent="0.25"/>
    <row r="2021" s="3" customFormat="1" hidden="1" x14ac:dyDescent="0.25"/>
    <row r="2022" s="3" customFormat="1" hidden="1" x14ac:dyDescent="0.25"/>
    <row r="2023" s="3" customFormat="1" hidden="1" x14ac:dyDescent="0.25"/>
    <row r="2024" s="3" customFormat="1" hidden="1" x14ac:dyDescent="0.25"/>
    <row r="2025" s="3" customFormat="1" hidden="1" x14ac:dyDescent="0.25"/>
    <row r="2026" s="3" customFormat="1" hidden="1" x14ac:dyDescent="0.25"/>
    <row r="2027" s="3" customFormat="1" hidden="1" x14ac:dyDescent="0.25"/>
    <row r="2028" s="3" customFormat="1" hidden="1" x14ac:dyDescent="0.25"/>
    <row r="2029" s="3" customFormat="1" hidden="1" x14ac:dyDescent="0.25"/>
    <row r="2030" s="3" customFormat="1" hidden="1" x14ac:dyDescent="0.25"/>
    <row r="2031" s="3" customFormat="1" hidden="1" x14ac:dyDescent="0.25"/>
    <row r="2032" s="3" customFormat="1" hidden="1" x14ac:dyDescent="0.25"/>
    <row r="2033" s="3" customFormat="1" hidden="1" x14ac:dyDescent="0.25"/>
    <row r="2034" s="3" customFormat="1" hidden="1" x14ac:dyDescent="0.25"/>
    <row r="2035" s="3" customFormat="1" hidden="1" x14ac:dyDescent="0.25"/>
    <row r="2036" s="3" customFormat="1" hidden="1" x14ac:dyDescent="0.25"/>
    <row r="2037" s="3" customFormat="1" hidden="1" x14ac:dyDescent="0.25"/>
    <row r="2038" s="3" customFormat="1" hidden="1" x14ac:dyDescent="0.25"/>
    <row r="2039" s="3" customFormat="1" hidden="1" x14ac:dyDescent="0.25"/>
    <row r="2040" s="3" customFormat="1" hidden="1" x14ac:dyDescent="0.25"/>
    <row r="2041" s="3" customFormat="1" hidden="1" x14ac:dyDescent="0.25"/>
    <row r="2042" s="3" customFormat="1" hidden="1" x14ac:dyDescent="0.25"/>
    <row r="2043" s="3" customFormat="1" hidden="1" x14ac:dyDescent="0.25"/>
    <row r="2044" s="3" customFormat="1" hidden="1" x14ac:dyDescent="0.25"/>
    <row r="2045" s="3" customFormat="1" hidden="1" x14ac:dyDescent="0.25"/>
    <row r="2046" s="3" customFormat="1" hidden="1" x14ac:dyDescent="0.25"/>
    <row r="2047" s="3" customFormat="1" hidden="1" x14ac:dyDescent="0.25"/>
    <row r="2048" s="3" customFormat="1" hidden="1" x14ac:dyDescent="0.25"/>
    <row r="2049" s="3" customFormat="1" hidden="1" x14ac:dyDescent="0.25"/>
    <row r="2050" s="3" customFormat="1" hidden="1" x14ac:dyDescent="0.25"/>
    <row r="2051" s="3" customFormat="1" hidden="1" x14ac:dyDescent="0.25"/>
    <row r="2052" s="3" customFormat="1" hidden="1" x14ac:dyDescent="0.25"/>
    <row r="2053" s="3" customFormat="1" hidden="1" x14ac:dyDescent="0.25"/>
    <row r="2054" s="3" customFormat="1" hidden="1" x14ac:dyDescent="0.25"/>
    <row r="2055" s="3" customFormat="1" hidden="1" x14ac:dyDescent="0.25"/>
    <row r="2056" s="3" customFormat="1" hidden="1" x14ac:dyDescent="0.25"/>
    <row r="2057" s="3" customFormat="1" hidden="1" x14ac:dyDescent="0.25"/>
    <row r="2058" s="3" customFormat="1" hidden="1" x14ac:dyDescent="0.25"/>
    <row r="2059" s="3" customFormat="1" hidden="1" x14ac:dyDescent="0.25"/>
    <row r="2060" s="3" customFormat="1" hidden="1" x14ac:dyDescent="0.25"/>
    <row r="2061" s="3" customFormat="1" hidden="1" x14ac:dyDescent="0.25"/>
    <row r="2062" s="3" customFormat="1" hidden="1" x14ac:dyDescent="0.25"/>
    <row r="2063" s="3" customFormat="1" hidden="1" x14ac:dyDescent="0.25"/>
    <row r="2064" s="3" customFormat="1" hidden="1" x14ac:dyDescent="0.25"/>
    <row r="2065" s="3" customFormat="1" hidden="1" x14ac:dyDescent="0.25"/>
    <row r="2066" s="3" customFormat="1" hidden="1" x14ac:dyDescent="0.25"/>
    <row r="2067" s="3" customFormat="1" hidden="1" x14ac:dyDescent="0.25"/>
    <row r="2068" s="3" customFormat="1" hidden="1" x14ac:dyDescent="0.25"/>
    <row r="2069" s="3" customFormat="1" hidden="1" x14ac:dyDescent="0.25"/>
    <row r="2070" s="3" customFormat="1" hidden="1" x14ac:dyDescent="0.25"/>
    <row r="2071" s="3" customFormat="1" hidden="1" x14ac:dyDescent="0.25"/>
    <row r="2072" s="3" customFormat="1" hidden="1" x14ac:dyDescent="0.25"/>
    <row r="2073" s="3" customFormat="1" hidden="1" x14ac:dyDescent="0.25"/>
    <row r="2074" s="3" customFormat="1" hidden="1" x14ac:dyDescent="0.25"/>
    <row r="2075" s="3" customFormat="1" hidden="1" x14ac:dyDescent="0.25"/>
    <row r="2076" s="3" customFormat="1" hidden="1" x14ac:dyDescent="0.25"/>
    <row r="2077" s="3" customFormat="1" hidden="1" x14ac:dyDescent="0.25"/>
    <row r="2078" s="3" customFormat="1" hidden="1" x14ac:dyDescent="0.25"/>
    <row r="2079" s="3" customFormat="1" hidden="1" x14ac:dyDescent="0.25"/>
    <row r="2080" s="3" customFormat="1" hidden="1" x14ac:dyDescent="0.25"/>
    <row r="2081" s="3" customFormat="1" hidden="1" x14ac:dyDescent="0.25"/>
    <row r="2082" s="3" customFormat="1" hidden="1" x14ac:dyDescent="0.25"/>
    <row r="2083" s="3" customFormat="1" hidden="1" x14ac:dyDescent="0.25"/>
    <row r="2084" s="3" customFormat="1" hidden="1" x14ac:dyDescent="0.25"/>
    <row r="2085" s="3" customFormat="1" hidden="1" x14ac:dyDescent="0.25"/>
    <row r="2086" s="3" customFormat="1" hidden="1" x14ac:dyDescent="0.25"/>
    <row r="2087" s="3" customFormat="1" hidden="1" x14ac:dyDescent="0.25"/>
    <row r="2088" s="3" customFormat="1" hidden="1" x14ac:dyDescent="0.25"/>
    <row r="2089" s="3" customFormat="1" hidden="1" x14ac:dyDescent="0.25"/>
    <row r="2090" s="3" customFormat="1" hidden="1" x14ac:dyDescent="0.25"/>
    <row r="2091" s="3" customFormat="1" hidden="1" x14ac:dyDescent="0.25"/>
    <row r="2092" s="3" customFormat="1" hidden="1" x14ac:dyDescent="0.25"/>
    <row r="2093" s="3" customFormat="1" hidden="1" x14ac:dyDescent="0.25"/>
    <row r="2094" s="3" customFormat="1" hidden="1" x14ac:dyDescent="0.25"/>
    <row r="2095" s="3" customFormat="1" hidden="1" x14ac:dyDescent="0.25"/>
    <row r="2096" s="3" customFormat="1" hidden="1" x14ac:dyDescent="0.25"/>
    <row r="2097" s="3" customFormat="1" hidden="1" x14ac:dyDescent="0.25"/>
    <row r="2098" s="3" customFormat="1" hidden="1" x14ac:dyDescent="0.25"/>
    <row r="2099" s="3" customFormat="1" hidden="1" x14ac:dyDescent="0.25"/>
    <row r="2100" s="3" customFormat="1" hidden="1" x14ac:dyDescent="0.25"/>
    <row r="2101" s="3" customFormat="1" hidden="1" x14ac:dyDescent="0.25"/>
    <row r="2102" s="3" customFormat="1" hidden="1" x14ac:dyDescent="0.25"/>
    <row r="2103" s="3" customFormat="1" hidden="1" x14ac:dyDescent="0.25"/>
    <row r="2104" s="3" customFormat="1" hidden="1" x14ac:dyDescent="0.25"/>
    <row r="2105" s="3" customFormat="1" hidden="1" x14ac:dyDescent="0.25"/>
    <row r="2106" s="3" customFormat="1" hidden="1" x14ac:dyDescent="0.25"/>
    <row r="2107" s="3" customFormat="1" hidden="1" x14ac:dyDescent="0.25"/>
    <row r="2108" s="3" customFormat="1" hidden="1" x14ac:dyDescent="0.25"/>
    <row r="2109" s="3" customFormat="1" hidden="1" x14ac:dyDescent="0.25"/>
    <row r="2110" s="3" customFormat="1" hidden="1" x14ac:dyDescent="0.25"/>
    <row r="2111" s="3" customFormat="1" hidden="1" x14ac:dyDescent="0.25"/>
    <row r="2112" s="3" customFormat="1" hidden="1" x14ac:dyDescent="0.25"/>
    <row r="2113" s="3" customFormat="1" hidden="1" x14ac:dyDescent="0.25"/>
    <row r="2114" s="3" customFormat="1" hidden="1" x14ac:dyDescent="0.25"/>
    <row r="2115" s="3" customFormat="1" hidden="1" x14ac:dyDescent="0.25"/>
    <row r="2116" s="3" customFormat="1" hidden="1" x14ac:dyDescent="0.25"/>
    <row r="2117" s="3" customFormat="1" hidden="1" x14ac:dyDescent="0.25"/>
    <row r="2118" s="3" customFormat="1" hidden="1" x14ac:dyDescent="0.25"/>
    <row r="2119" s="3" customFormat="1" hidden="1" x14ac:dyDescent="0.25"/>
    <row r="2120" s="3" customFormat="1" hidden="1" x14ac:dyDescent="0.25"/>
    <row r="2121" s="3" customFormat="1" hidden="1" x14ac:dyDescent="0.25"/>
    <row r="2122" s="3" customFormat="1" hidden="1" x14ac:dyDescent="0.25"/>
    <row r="2123" s="3" customFormat="1" hidden="1" x14ac:dyDescent="0.25"/>
    <row r="2124" s="3" customFormat="1" hidden="1" x14ac:dyDescent="0.25"/>
    <row r="2125" s="3" customFormat="1" hidden="1" x14ac:dyDescent="0.25"/>
    <row r="2126" s="3" customFormat="1" hidden="1" x14ac:dyDescent="0.25"/>
    <row r="2127" s="3" customFormat="1" hidden="1" x14ac:dyDescent="0.25"/>
    <row r="2128" s="3" customFormat="1" hidden="1" x14ac:dyDescent="0.25"/>
    <row r="2129" s="3" customFormat="1" hidden="1" x14ac:dyDescent="0.25"/>
    <row r="2130" s="3" customFormat="1" hidden="1" x14ac:dyDescent="0.25"/>
    <row r="2131" s="3" customFormat="1" hidden="1" x14ac:dyDescent="0.25"/>
    <row r="2132" s="3" customFormat="1" hidden="1" x14ac:dyDescent="0.25"/>
    <row r="2133" s="3" customFormat="1" hidden="1" x14ac:dyDescent="0.25"/>
    <row r="2134" s="3" customFormat="1" hidden="1" x14ac:dyDescent="0.25"/>
    <row r="2135" s="3" customFormat="1" hidden="1" x14ac:dyDescent="0.25"/>
    <row r="2136" s="3" customFormat="1" hidden="1" x14ac:dyDescent="0.25"/>
    <row r="2137" s="3" customFormat="1" hidden="1" x14ac:dyDescent="0.25"/>
    <row r="2138" s="3" customFormat="1" hidden="1" x14ac:dyDescent="0.25"/>
    <row r="2139" s="3" customFormat="1" hidden="1" x14ac:dyDescent="0.25"/>
    <row r="2140" s="3" customFormat="1" hidden="1" x14ac:dyDescent="0.25"/>
    <row r="2141" s="3" customFormat="1" hidden="1" x14ac:dyDescent="0.25"/>
    <row r="2142" s="3" customFormat="1" hidden="1" x14ac:dyDescent="0.25"/>
    <row r="2143" s="3" customFormat="1" hidden="1" x14ac:dyDescent="0.25"/>
    <row r="2144" s="3" customFormat="1" hidden="1" x14ac:dyDescent="0.25"/>
    <row r="2145" s="3" customFormat="1" hidden="1" x14ac:dyDescent="0.25"/>
    <row r="2146" s="3" customFormat="1" hidden="1" x14ac:dyDescent="0.25"/>
    <row r="2147" s="3" customFormat="1" hidden="1" x14ac:dyDescent="0.25"/>
    <row r="2148" s="3" customFormat="1" hidden="1" x14ac:dyDescent="0.25"/>
    <row r="2149" s="3" customFormat="1" hidden="1" x14ac:dyDescent="0.25"/>
    <row r="2150" s="3" customFormat="1" hidden="1" x14ac:dyDescent="0.25"/>
    <row r="2151" s="3" customFormat="1" hidden="1" x14ac:dyDescent="0.25"/>
    <row r="2152" s="3" customFormat="1" hidden="1" x14ac:dyDescent="0.25"/>
    <row r="2153" s="3" customFormat="1" hidden="1" x14ac:dyDescent="0.25"/>
    <row r="2154" s="3" customFormat="1" hidden="1" x14ac:dyDescent="0.25"/>
    <row r="2155" s="3" customFormat="1" hidden="1" x14ac:dyDescent="0.25"/>
    <row r="2156" s="3" customFormat="1" hidden="1" x14ac:dyDescent="0.25"/>
    <row r="2157" s="3" customFormat="1" hidden="1" x14ac:dyDescent="0.25"/>
    <row r="2158" s="3" customFormat="1" hidden="1" x14ac:dyDescent="0.25"/>
    <row r="2159" s="3" customFormat="1" hidden="1" x14ac:dyDescent="0.25"/>
    <row r="2160" s="3" customFormat="1" hidden="1" x14ac:dyDescent="0.25"/>
    <row r="2161" s="3" customFormat="1" hidden="1" x14ac:dyDescent="0.25"/>
    <row r="2162" s="3" customFormat="1" hidden="1" x14ac:dyDescent="0.25"/>
    <row r="2163" s="3" customFormat="1" hidden="1" x14ac:dyDescent="0.25"/>
    <row r="2164" s="3" customFormat="1" hidden="1" x14ac:dyDescent="0.25"/>
    <row r="2165" s="3" customFormat="1" hidden="1" x14ac:dyDescent="0.25"/>
    <row r="2166" s="3" customFormat="1" hidden="1" x14ac:dyDescent="0.25"/>
    <row r="2167" s="3" customFormat="1" hidden="1" x14ac:dyDescent="0.25"/>
    <row r="2168" s="3" customFormat="1" hidden="1" x14ac:dyDescent="0.25"/>
    <row r="2169" s="3" customFormat="1" hidden="1" x14ac:dyDescent="0.25"/>
    <row r="2170" s="3" customFormat="1" hidden="1" x14ac:dyDescent="0.25"/>
    <row r="2171" s="3" customFormat="1" hidden="1" x14ac:dyDescent="0.25"/>
    <row r="2172" s="3" customFormat="1" hidden="1" x14ac:dyDescent="0.25"/>
    <row r="2173" s="3" customFormat="1" hidden="1" x14ac:dyDescent="0.25"/>
    <row r="2174" s="3" customFormat="1" hidden="1" x14ac:dyDescent="0.25"/>
    <row r="2175" s="3" customFormat="1" hidden="1" x14ac:dyDescent="0.25"/>
    <row r="2176" s="3" customFormat="1" hidden="1" x14ac:dyDescent="0.25"/>
    <row r="2177" s="3" customFormat="1" hidden="1" x14ac:dyDescent="0.25"/>
    <row r="2178" s="3" customFormat="1" hidden="1" x14ac:dyDescent="0.25"/>
    <row r="2179" s="3" customFormat="1" hidden="1" x14ac:dyDescent="0.25"/>
    <row r="2180" s="3" customFormat="1" hidden="1" x14ac:dyDescent="0.25"/>
    <row r="2181" s="3" customFormat="1" hidden="1" x14ac:dyDescent="0.25"/>
    <row r="2182" s="3" customFormat="1" hidden="1" x14ac:dyDescent="0.25"/>
    <row r="2183" s="3" customFormat="1" hidden="1" x14ac:dyDescent="0.25"/>
    <row r="2184" s="3" customFormat="1" hidden="1" x14ac:dyDescent="0.25"/>
    <row r="2185" s="3" customFormat="1" hidden="1" x14ac:dyDescent="0.25"/>
    <row r="2186" s="3" customFormat="1" hidden="1" x14ac:dyDescent="0.25"/>
    <row r="2187" s="3" customFormat="1" hidden="1" x14ac:dyDescent="0.25"/>
    <row r="2188" s="3" customFormat="1" hidden="1" x14ac:dyDescent="0.25"/>
    <row r="2189" s="3" customFormat="1" hidden="1" x14ac:dyDescent="0.25"/>
    <row r="2190" s="3" customFormat="1" hidden="1" x14ac:dyDescent="0.25"/>
    <row r="2191" s="3" customFormat="1" hidden="1" x14ac:dyDescent="0.25"/>
    <row r="2192" s="3" customFormat="1" hidden="1" x14ac:dyDescent="0.25"/>
    <row r="2193" s="3" customFormat="1" hidden="1" x14ac:dyDescent="0.25"/>
    <row r="2194" s="3" customFormat="1" hidden="1" x14ac:dyDescent="0.25"/>
    <row r="2195" s="3" customFormat="1" hidden="1" x14ac:dyDescent="0.25"/>
    <row r="2196" s="3" customFormat="1" hidden="1" x14ac:dyDescent="0.25"/>
    <row r="2197" s="3" customFormat="1" hidden="1" x14ac:dyDescent="0.25"/>
    <row r="2198" s="3" customFormat="1" hidden="1" x14ac:dyDescent="0.25"/>
    <row r="2199" s="3" customFormat="1" hidden="1" x14ac:dyDescent="0.25"/>
    <row r="2200" s="3" customFormat="1" hidden="1" x14ac:dyDescent="0.25"/>
    <row r="2201" s="3" customFormat="1" hidden="1" x14ac:dyDescent="0.25"/>
    <row r="2202" s="3" customFormat="1" hidden="1" x14ac:dyDescent="0.25"/>
    <row r="2203" s="3" customFormat="1" hidden="1" x14ac:dyDescent="0.25"/>
    <row r="2204" s="3" customFormat="1" hidden="1" x14ac:dyDescent="0.25"/>
    <row r="2205" s="3" customFormat="1" hidden="1" x14ac:dyDescent="0.25"/>
    <row r="2206" s="3" customFormat="1" hidden="1" x14ac:dyDescent="0.25"/>
    <row r="2207" s="3" customFormat="1" hidden="1" x14ac:dyDescent="0.25"/>
    <row r="2208" s="3" customFormat="1" hidden="1" x14ac:dyDescent="0.25"/>
    <row r="2209" s="3" customFormat="1" hidden="1" x14ac:dyDescent="0.25"/>
    <row r="2210" s="3" customFormat="1" hidden="1" x14ac:dyDescent="0.25"/>
    <row r="2211" s="3" customFormat="1" hidden="1" x14ac:dyDescent="0.25"/>
    <row r="2212" s="3" customFormat="1" hidden="1" x14ac:dyDescent="0.25"/>
    <row r="2213" s="3" customFormat="1" hidden="1" x14ac:dyDescent="0.25"/>
    <row r="2214" s="3" customFormat="1" hidden="1" x14ac:dyDescent="0.25"/>
    <row r="2215" s="3" customFormat="1" hidden="1" x14ac:dyDescent="0.25"/>
    <row r="2216" s="3" customFormat="1" hidden="1" x14ac:dyDescent="0.25"/>
    <row r="2217" s="3" customFormat="1" hidden="1" x14ac:dyDescent="0.25"/>
    <row r="2218" s="3" customFormat="1" hidden="1" x14ac:dyDescent="0.25"/>
    <row r="2219" s="3" customFormat="1" hidden="1" x14ac:dyDescent="0.25"/>
    <row r="2220" s="3" customFormat="1" hidden="1" x14ac:dyDescent="0.25"/>
    <row r="2221" s="3" customFormat="1" hidden="1" x14ac:dyDescent="0.25"/>
    <row r="2222" s="3" customFormat="1" hidden="1" x14ac:dyDescent="0.25"/>
    <row r="2223" s="3" customFormat="1" hidden="1" x14ac:dyDescent="0.25"/>
    <row r="2224" s="3" customFormat="1" hidden="1" x14ac:dyDescent="0.25"/>
    <row r="2225" s="3" customFormat="1" hidden="1" x14ac:dyDescent="0.25"/>
    <row r="2226" s="3" customFormat="1" hidden="1" x14ac:dyDescent="0.25"/>
    <row r="2227" s="3" customFormat="1" hidden="1" x14ac:dyDescent="0.25"/>
    <row r="2228" s="3" customFormat="1" hidden="1" x14ac:dyDescent="0.25"/>
    <row r="2229" s="3" customFormat="1" hidden="1" x14ac:dyDescent="0.25"/>
    <row r="2230" s="3" customFormat="1" hidden="1" x14ac:dyDescent="0.25"/>
    <row r="2231" s="3" customFormat="1" hidden="1" x14ac:dyDescent="0.25"/>
    <row r="2232" s="3" customFormat="1" hidden="1" x14ac:dyDescent="0.25"/>
    <row r="2233" s="3" customFormat="1" hidden="1" x14ac:dyDescent="0.25"/>
    <row r="2234" s="3" customFormat="1" hidden="1" x14ac:dyDescent="0.25"/>
    <row r="2235" s="3" customFormat="1" hidden="1" x14ac:dyDescent="0.25"/>
    <row r="2236" s="3" customFormat="1" hidden="1" x14ac:dyDescent="0.25"/>
    <row r="2237" s="3" customFormat="1" hidden="1" x14ac:dyDescent="0.25"/>
    <row r="2238" s="3" customFormat="1" hidden="1" x14ac:dyDescent="0.25"/>
    <row r="2239" s="3" customFormat="1" hidden="1" x14ac:dyDescent="0.25"/>
    <row r="2240" s="3" customFormat="1" hidden="1" x14ac:dyDescent="0.25"/>
    <row r="2241" s="3" customFormat="1" hidden="1" x14ac:dyDescent="0.25"/>
    <row r="2242" s="3" customFormat="1" hidden="1" x14ac:dyDescent="0.25"/>
    <row r="2243" s="3" customFormat="1" hidden="1" x14ac:dyDescent="0.25"/>
    <row r="2244" s="3" customFormat="1" hidden="1" x14ac:dyDescent="0.25"/>
    <row r="2245" s="3" customFormat="1" hidden="1" x14ac:dyDescent="0.25"/>
    <row r="2246" s="3" customFormat="1" hidden="1" x14ac:dyDescent="0.25"/>
    <row r="2247" s="3" customFormat="1" hidden="1" x14ac:dyDescent="0.25"/>
    <row r="2248" s="3" customFormat="1" hidden="1" x14ac:dyDescent="0.25"/>
    <row r="2249" s="3" customFormat="1" hidden="1" x14ac:dyDescent="0.25"/>
    <row r="2250" s="3" customFormat="1" hidden="1" x14ac:dyDescent="0.25"/>
    <row r="2251" s="3" customFormat="1" hidden="1" x14ac:dyDescent="0.25"/>
    <row r="2252" s="3" customFormat="1" hidden="1" x14ac:dyDescent="0.25"/>
    <row r="2253" s="3" customFormat="1" hidden="1" x14ac:dyDescent="0.25"/>
    <row r="2254" s="3" customFormat="1" hidden="1" x14ac:dyDescent="0.25"/>
    <row r="2255" s="3" customFormat="1" hidden="1" x14ac:dyDescent="0.25"/>
    <row r="2256" s="3" customFormat="1" hidden="1" x14ac:dyDescent="0.25"/>
    <row r="2257" s="3" customFormat="1" hidden="1" x14ac:dyDescent="0.25"/>
    <row r="2258" s="3" customFormat="1" hidden="1" x14ac:dyDescent="0.25"/>
    <row r="2259" s="3" customFormat="1" hidden="1" x14ac:dyDescent="0.25"/>
    <row r="2260" s="3" customFormat="1" hidden="1" x14ac:dyDescent="0.25"/>
    <row r="2261" s="3" customFormat="1" hidden="1" x14ac:dyDescent="0.25"/>
    <row r="2262" s="3" customFormat="1" hidden="1" x14ac:dyDescent="0.25"/>
    <row r="2263" s="3" customFormat="1" hidden="1" x14ac:dyDescent="0.25"/>
    <row r="2264" s="3" customFormat="1" hidden="1" x14ac:dyDescent="0.25"/>
    <row r="2265" s="3" customFormat="1" hidden="1" x14ac:dyDescent="0.25"/>
    <row r="2266" s="3" customFormat="1" hidden="1" x14ac:dyDescent="0.25"/>
    <row r="2267" s="3" customFormat="1" hidden="1" x14ac:dyDescent="0.25"/>
    <row r="2268" s="3" customFormat="1" hidden="1" x14ac:dyDescent="0.25"/>
    <row r="2269" s="3" customFormat="1" hidden="1" x14ac:dyDescent="0.25"/>
    <row r="2270" s="3" customFormat="1" hidden="1" x14ac:dyDescent="0.25"/>
    <row r="2271" s="3" customFormat="1" hidden="1" x14ac:dyDescent="0.25"/>
    <row r="2272" s="3" customFormat="1" hidden="1" x14ac:dyDescent="0.25"/>
    <row r="2273" s="3" customFormat="1" hidden="1" x14ac:dyDescent="0.25"/>
    <row r="2274" s="3" customFormat="1" hidden="1" x14ac:dyDescent="0.25"/>
    <row r="2275" s="3" customFormat="1" hidden="1" x14ac:dyDescent="0.25"/>
    <row r="2276" s="3" customFormat="1" hidden="1" x14ac:dyDescent="0.25"/>
    <row r="2277" s="3" customFormat="1" hidden="1" x14ac:dyDescent="0.25"/>
    <row r="2278" s="3" customFormat="1" hidden="1" x14ac:dyDescent="0.25"/>
    <row r="2279" s="3" customFormat="1" hidden="1" x14ac:dyDescent="0.25"/>
    <row r="2280" s="3" customFormat="1" hidden="1" x14ac:dyDescent="0.25"/>
    <row r="2281" s="3" customFormat="1" hidden="1" x14ac:dyDescent="0.25"/>
    <row r="2282" s="3" customFormat="1" hidden="1" x14ac:dyDescent="0.25"/>
    <row r="2283" s="3" customFormat="1" hidden="1" x14ac:dyDescent="0.25"/>
    <row r="2284" s="3" customFormat="1" hidden="1" x14ac:dyDescent="0.25"/>
    <row r="2285" s="3" customFormat="1" hidden="1" x14ac:dyDescent="0.25"/>
    <row r="2286" s="3" customFormat="1" hidden="1" x14ac:dyDescent="0.25"/>
    <row r="2287" s="3" customFormat="1" hidden="1" x14ac:dyDescent="0.25"/>
    <row r="2288" s="3" customFormat="1" hidden="1" x14ac:dyDescent="0.25"/>
    <row r="2289" s="3" customFormat="1" hidden="1" x14ac:dyDescent="0.25"/>
    <row r="2290" s="3" customFormat="1" hidden="1" x14ac:dyDescent="0.25"/>
    <row r="2291" s="3" customFormat="1" hidden="1" x14ac:dyDescent="0.25"/>
    <row r="2292" s="3" customFormat="1" hidden="1" x14ac:dyDescent="0.25"/>
    <row r="2293" s="3" customFormat="1" hidden="1" x14ac:dyDescent="0.25"/>
    <row r="2294" s="3" customFormat="1" hidden="1" x14ac:dyDescent="0.25"/>
    <row r="2295" s="3" customFormat="1" hidden="1" x14ac:dyDescent="0.25"/>
    <row r="2296" s="3" customFormat="1" hidden="1" x14ac:dyDescent="0.25"/>
    <row r="2297" s="3" customFormat="1" hidden="1" x14ac:dyDescent="0.25"/>
    <row r="2298" s="3" customFormat="1" hidden="1" x14ac:dyDescent="0.25"/>
    <row r="2299" s="3" customFormat="1" hidden="1" x14ac:dyDescent="0.25"/>
    <row r="2300" s="3" customFormat="1" hidden="1" x14ac:dyDescent="0.25"/>
    <row r="2301" s="3" customFormat="1" hidden="1" x14ac:dyDescent="0.25"/>
    <row r="2302" s="3" customFormat="1" hidden="1" x14ac:dyDescent="0.25"/>
    <row r="2303" s="3" customFormat="1" hidden="1" x14ac:dyDescent="0.25"/>
    <row r="2304" s="3" customFormat="1" hidden="1" x14ac:dyDescent="0.25"/>
    <row r="2305" s="3" customFormat="1" hidden="1" x14ac:dyDescent="0.25"/>
    <row r="2306" s="3" customFormat="1" hidden="1" x14ac:dyDescent="0.25"/>
    <row r="2307" s="3" customFormat="1" hidden="1" x14ac:dyDescent="0.25"/>
    <row r="2308" s="3" customFormat="1" hidden="1" x14ac:dyDescent="0.25"/>
    <row r="2309" s="3" customFormat="1" hidden="1" x14ac:dyDescent="0.25"/>
    <row r="2310" s="3" customFormat="1" hidden="1" x14ac:dyDescent="0.25"/>
    <row r="2311" s="3" customFormat="1" hidden="1" x14ac:dyDescent="0.25"/>
    <row r="2312" s="3" customFormat="1" hidden="1" x14ac:dyDescent="0.25"/>
    <row r="2313" s="3" customFormat="1" hidden="1" x14ac:dyDescent="0.25"/>
    <row r="2314" s="3" customFormat="1" hidden="1" x14ac:dyDescent="0.25"/>
    <row r="2315" s="3" customFormat="1" hidden="1" x14ac:dyDescent="0.25"/>
    <row r="2316" s="3" customFormat="1" hidden="1" x14ac:dyDescent="0.25"/>
    <row r="2317" s="3" customFormat="1" hidden="1" x14ac:dyDescent="0.25"/>
    <row r="2318" s="3" customFormat="1" hidden="1" x14ac:dyDescent="0.25"/>
    <row r="2319" s="3" customFormat="1" hidden="1" x14ac:dyDescent="0.25"/>
    <row r="2320" s="3" customFormat="1" hidden="1" x14ac:dyDescent="0.25"/>
    <row r="2321" s="3" customFormat="1" hidden="1" x14ac:dyDescent="0.25"/>
    <row r="2322" s="3" customFormat="1" hidden="1" x14ac:dyDescent="0.25"/>
    <row r="2323" s="3" customFormat="1" hidden="1" x14ac:dyDescent="0.25"/>
    <row r="2324" s="3" customFormat="1" hidden="1" x14ac:dyDescent="0.25"/>
    <row r="2325" s="3" customFormat="1" hidden="1" x14ac:dyDescent="0.25"/>
    <row r="2326" s="3" customFormat="1" hidden="1" x14ac:dyDescent="0.25"/>
    <row r="2327" s="3" customFormat="1" hidden="1" x14ac:dyDescent="0.25"/>
    <row r="2328" s="3" customFormat="1" hidden="1" x14ac:dyDescent="0.25"/>
    <row r="2329" s="3" customFormat="1" hidden="1" x14ac:dyDescent="0.25"/>
    <row r="2330" s="3" customFormat="1" hidden="1" x14ac:dyDescent="0.25"/>
    <row r="2331" s="3" customFormat="1" hidden="1" x14ac:dyDescent="0.25"/>
    <row r="2332" s="3" customFormat="1" hidden="1" x14ac:dyDescent="0.25"/>
    <row r="2333" s="3" customFormat="1" hidden="1" x14ac:dyDescent="0.25"/>
    <row r="2334" s="3" customFormat="1" hidden="1" x14ac:dyDescent="0.25"/>
    <row r="2335" s="3" customFormat="1" hidden="1" x14ac:dyDescent="0.25"/>
    <row r="2336" s="3" customFormat="1" hidden="1" x14ac:dyDescent="0.25"/>
    <row r="2337" s="3" customFormat="1" hidden="1" x14ac:dyDescent="0.25"/>
    <row r="2338" s="3" customFormat="1" hidden="1" x14ac:dyDescent="0.25"/>
    <row r="2339" s="3" customFormat="1" hidden="1" x14ac:dyDescent="0.25"/>
    <row r="2340" s="3" customFormat="1" hidden="1" x14ac:dyDescent="0.25"/>
    <row r="2341" s="3" customFormat="1" hidden="1" x14ac:dyDescent="0.25"/>
    <row r="2342" s="3" customFormat="1" hidden="1" x14ac:dyDescent="0.25"/>
    <row r="2343" s="3" customFormat="1" hidden="1" x14ac:dyDescent="0.25"/>
    <row r="2344" s="3" customFormat="1" hidden="1" x14ac:dyDescent="0.25"/>
    <row r="2345" s="3" customFormat="1" hidden="1" x14ac:dyDescent="0.25"/>
    <row r="2346" s="3" customFormat="1" hidden="1" x14ac:dyDescent="0.25"/>
    <row r="2347" s="3" customFormat="1" hidden="1" x14ac:dyDescent="0.25"/>
    <row r="2348" s="3" customFormat="1" hidden="1" x14ac:dyDescent="0.25"/>
    <row r="2349" s="3" customFormat="1" hidden="1" x14ac:dyDescent="0.25"/>
    <row r="2350" s="3" customFormat="1" hidden="1" x14ac:dyDescent="0.25"/>
    <row r="2351" s="3" customFormat="1" hidden="1" x14ac:dyDescent="0.25"/>
    <row r="2352" s="3" customFormat="1" hidden="1" x14ac:dyDescent="0.25"/>
    <row r="2353" s="3" customFormat="1" hidden="1" x14ac:dyDescent="0.25"/>
    <row r="2354" s="3" customFormat="1" hidden="1" x14ac:dyDescent="0.25"/>
    <row r="2355" s="3" customFormat="1" hidden="1" x14ac:dyDescent="0.25"/>
    <row r="2356" s="3" customFormat="1" hidden="1" x14ac:dyDescent="0.25"/>
    <row r="2357" s="3" customFormat="1" hidden="1" x14ac:dyDescent="0.25"/>
    <row r="2358" s="3" customFormat="1" hidden="1" x14ac:dyDescent="0.25"/>
    <row r="2359" s="3" customFormat="1" hidden="1" x14ac:dyDescent="0.25"/>
    <row r="2360" s="3" customFormat="1" hidden="1" x14ac:dyDescent="0.25"/>
    <row r="2361" s="3" customFormat="1" hidden="1" x14ac:dyDescent="0.25"/>
    <row r="2362" s="3" customFormat="1" hidden="1" x14ac:dyDescent="0.25"/>
    <row r="2363" s="3" customFormat="1" hidden="1" x14ac:dyDescent="0.25"/>
    <row r="2364" s="3" customFormat="1" hidden="1" x14ac:dyDescent="0.25"/>
    <row r="2365" s="3" customFormat="1" hidden="1" x14ac:dyDescent="0.25"/>
    <row r="2366" s="3" customFormat="1" hidden="1" x14ac:dyDescent="0.25"/>
    <row r="2367" s="3" customFormat="1" hidden="1" x14ac:dyDescent="0.25"/>
    <row r="2368" s="3" customFormat="1" hidden="1" x14ac:dyDescent="0.25"/>
    <row r="2369" s="3" customFormat="1" hidden="1" x14ac:dyDescent="0.25"/>
    <row r="2370" s="3" customFormat="1" hidden="1" x14ac:dyDescent="0.25"/>
    <row r="2371" s="3" customFormat="1" hidden="1" x14ac:dyDescent="0.25"/>
    <row r="2372" s="3" customFormat="1" hidden="1" x14ac:dyDescent="0.25"/>
    <row r="2373" s="3" customFormat="1" hidden="1" x14ac:dyDescent="0.25"/>
    <row r="2374" s="3" customFormat="1" hidden="1" x14ac:dyDescent="0.25"/>
    <row r="2375" s="3" customFormat="1" hidden="1" x14ac:dyDescent="0.25"/>
    <row r="2376" s="3" customFormat="1" hidden="1" x14ac:dyDescent="0.25"/>
    <row r="2377" s="3" customFormat="1" hidden="1" x14ac:dyDescent="0.25"/>
    <row r="2378" s="3" customFormat="1" hidden="1" x14ac:dyDescent="0.25"/>
    <row r="2379" s="3" customFormat="1" hidden="1" x14ac:dyDescent="0.25"/>
    <row r="2380" s="3" customFormat="1" hidden="1" x14ac:dyDescent="0.25"/>
    <row r="2381" s="3" customFormat="1" hidden="1" x14ac:dyDescent="0.25"/>
    <row r="2382" s="3" customFormat="1" hidden="1" x14ac:dyDescent="0.25"/>
    <row r="2383" s="3" customFormat="1" hidden="1" x14ac:dyDescent="0.25"/>
    <row r="2384" s="3" customFormat="1" hidden="1" x14ac:dyDescent="0.25"/>
    <row r="2385" s="3" customFormat="1" hidden="1" x14ac:dyDescent="0.25"/>
    <row r="2386" s="3" customFormat="1" hidden="1" x14ac:dyDescent="0.25"/>
    <row r="2387" s="3" customFormat="1" hidden="1" x14ac:dyDescent="0.25"/>
    <row r="2388" s="3" customFormat="1" hidden="1" x14ac:dyDescent="0.25"/>
    <row r="2389" s="3" customFormat="1" hidden="1" x14ac:dyDescent="0.25"/>
    <row r="2390" s="3" customFormat="1" hidden="1" x14ac:dyDescent="0.25"/>
    <row r="2391" s="3" customFormat="1" hidden="1" x14ac:dyDescent="0.25"/>
    <row r="2392" s="3" customFormat="1" hidden="1" x14ac:dyDescent="0.25"/>
    <row r="2393" s="3" customFormat="1" hidden="1" x14ac:dyDescent="0.25"/>
    <row r="2394" s="3" customFormat="1" hidden="1" x14ac:dyDescent="0.25"/>
    <row r="2395" s="3" customFormat="1" hidden="1" x14ac:dyDescent="0.25"/>
    <row r="2396" s="3" customFormat="1" hidden="1" x14ac:dyDescent="0.25"/>
    <row r="2397" s="3" customFormat="1" hidden="1" x14ac:dyDescent="0.25"/>
    <row r="2398" s="3" customFormat="1" hidden="1" x14ac:dyDescent="0.25"/>
    <row r="2399" s="3" customFormat="1" hidden="1" x14ac:dyDescent="0.25"/>
    <row r="2400" s="3" customFormat="1" hidden="1" x14ac:dyDescent="0.25"/>
    <row r="2401" s="3" customFormat="1" hidden="1" x14ac:dyDescent="0.25"/>
    <row r="2402" s="3" customFormat="1" hidden="1" x14ac:dyDescent="0.25"/>
    <row r="2403" s="3" customFormat="1" hidden="1" x14ac:dyDescent="0.25"/>
    <row r="2404" s="3" customFormat="1" hidden="1" x14ac:dyDescent="0.25"/>
    <row r="2405" s="3" customFormat="1" hidden="1" x14ac:dyDescent="0.25"/>
    <row r="2406" s="3" customFormat="1" hidden="1" x14ac:dyDescent="0.25"/>
    <row r="2407" s="3" customFormat="1" hidden="1" x14ac:dyDescent="0.25"/>
    <row r="2408" s="3" customFormat="1" hidden="1" x14ac:dyDescent="0.25"/>
    <row r="2409" s="3" customFormat="1" hidden="1" x14ac:dyDescent="0.25"/>
    <row r="2410" s="3" customFormat="1" hidden="1" x14ac:dyDescent="0.25"/>
    <row r="2411" s="3" customFormat="1" hidden="1" x14ac:dyDescent="0.25"/>
    <row r="2412" s="3" customFormat="1" hidden="1" x14ac:dyDescent="0.25"/>
    <row r="2413" s="3" customFormat="1" hidden="1" x14ac:dyDescent="0.25"/>
    <row r="2414" s="3" customFormat="1" hidden="1" x14ac:dyDescent="0.25"/>
    <row r="2415" s="3" customFormat="1" hidden="1" x14ac:dyDescent="0.25"/>
    <row r="2416" s="3" customFormat="1" hidden="1" x14ac:dyDescent="0.25"/>
    <row r="2417" s="3" customFormat="1" hidden="1" x14ac:dyDescent="0.25"/>
    <row r="2418" s="3" customFormat="1" hidden="1" x14ac:dyDescent="0.25"/>
    <row r="2419" s="3" customFormat="1" hidden="1" x14ac:dyDescent="0.25"/>
    <row r="2420" s="3" customFormat="1" hidden="1" x14ac:dyDescent="0.25"/>
    <row r="2421" s="3" customFormat="1" hidden="1" x14ac:dyDescent="0.25"/>
    <row r="2422" s="3" customFormat="1" hidden="1" x14ac:dyDescent="0.25"/>
    <row r="2423" s="3" customFormat="1" hidden="1" x14ac:dyDescent="0.25"/>
    <row r="2424" s="3" customFormat="1" hidden="1" x14ac:dyDescent="0.25"/>
    <row r="2425" s="3" customFormat="1" hidden="1" x14ac:dyDescent="0.25"/>
    <row r="2426" s="3" customFormat="1" hidden="1" x14ac:dyDescent="0.25"/>
    <row r="2427" s="3" customFormat="1" hidden="1" x14ac:dyDescent="0.25"/>
    <row r="2428" s="3" customFormat="1" hidden="1" x14ac:dyDescent="0.25"/>
    <row r="2429" s="3" customFormat="1" hidden="1" x14ac:dyDescent="0.25"/>
    <row r="2430" s="3" customFormat="1" hidden="1" x14ac:dyDescent="0.25"/>
    <row r="2431" s="3" customFormat="1" hidden="1" x14ac:dyDescent="0.25"/>
    <row r="2432" s="3" customFormat="1" hidden="1" x14ac:dyDescent="0.25"/>
    <row r="2433" s="3" customFormat="1" hidden="1" x14ac:dyDescent="0.25"/>
    <row r="2434" s="3" customFormat="1" hidden="1" x14ac:dyDescent="0.25"/>
    <row r="2435" s="3" customFormat="1" hidden="1" x14ac:dyDescent="0.25"/>
    <row r="2436" s="3" customFormat="1" hidden="1" x14ac:dyDescent="0.25"/>
    <row r="2437" s="3" customFormat="1" hidden="1" x14ac:dyDescent="0.25"/>
    <row r="2438" s="3" customFormat="1" hidden="1" x14ac:dyDescent="0.25"/>
    <row r="2439" s="3" customFormat="1" hidden="1" x14ac:dyDescent="0.25"/>
    <row r="2440" s="3" customFormat="1" hidden="1" x14ac:dyDescent="0.25"/>
    <row r="2441" s="3" customFormat="1" hidden="1" x14ac:dyDescent="0.25"/>
    <row r="2442" s="3" customFormat="1" hidden="1" x14ac:dyDescent="0.25"/>
    <row r="2443" s="3" customFormat="1" hidden="1" x14ac:dyDescent="0.25"/>
    <row r="2444" s="3" customFormat="1" hidden="1" x14ac:dyDescent="0.25"/>
    <row r="2445" s="3" customFormat="1" hidden="1" x14ac:dyDescent="0.25"/>
    <row r="2446" s="3" customFormat="1" hidden="1" x14ac:dyDescent="0.25"/>
    <row r="2447" s="3" customFormat="1" hidden="1" x14ac:dyDescent="0.25"/>
    <row r="2448" s="3" customFormat="1" hidden="1" x14ac:dyDescent="0.25"/>
    <row r="2449" s="3" customFormat="1" hidden="1" x14ac:dyDescent="0.25"/>
    <row r="2450" s="3" customFormat="1" hidden="1" x14ac:dyDescent="0.25"/>
    <row r="2451" s="3" customFormat="1" hidden="1" x14ac:dyDescent="0.25"/>
    <row r="2452" s="3" customFormat="1" hidden="1" x14ac:dyDescent="0.25"/>
    <row r="2453" s="3" customFormat="1" hidden="1" x14ac:dyDescent="0.25"/>
    <row r="2454" s="3" customFormat="1" hidden="1" x14ac:dyDescent="0.25"/>
    <row r="2455" s="3" customFormat="1" hidden="1" x14ac:dyDescent="0.25"/>
    <row r="2456" s="3" customFormat="1" hidden="1" x14ac:dyDescent="0.25"/>
    <row r="2457" s="3" customFormat="1" hidden="1" x14ac:dyDescent="0.25"/>
    <row r="2458" s="3" customFormat="1" hidden="1" x14ac:dyDescent="0.25"/>
    <row r="2459" s="3" customFormat="1" hidden="1" x14ac:dyDescent="0.25"/>
    <row r="2460" s="3" customFormat="1" hidden="1" x14ac:dyDescent="0.25"/>
    <row r="2461" s="3" customFormat="1" hidden="1" x14ac:dyDescent="0.25"/>
    <row r="2462" s="3" customFormat="1" hidden="1" x14ac:dyDescent="0.25"/>
    <row r="2463" s="3" customFormat="1" hidden="1" x14ac:dyDescent="0.25"/>
    <row r="2464" s="3" customFormat="1" hidden="1" x14ac:dyDescent="0.25"/>
    <row r="2465" s="3" customFormat="1" hidden="1" x14ac:dyDescent="0.25"/>
    <row r="2466" s="3" customFormat="1" hidden="1" x14ac:dyDescent="0.25"/>
    <row r="2467" s="3" customFormat="1" hidden="1" x14ac:dyDescent="0.25"/>
    <row r="2468" s="3" customFormat="1" hidden="1" x14ac:dyDescent="0.25"/>
    <row r="2469" s="3" customFormat="1" hidden="1" x14ac:dyDescent="0.25"/>
    <row r="2470" s="3" customFormat="1" hidden="1" x14ac:dyDescent="0.25"/>
    <row r="2471" s="3" customFormat="1" hidden="1" x14ac:dyDescent="0.25"/>
    <row r="2472" s="3" customFormat="1" hidden="1" x14ac:dyDescent="0.25"/>
    <row r="2473" s="3" customFormat="1" hidden="1" x14ac:dyDescent="0.25"/>
    <row r="2474" s="3" customFormat="1" hidden="1" x14ac:dyDescent="0.25"/>
    <row r="2475" s="3" customFormat="1" hidden="1" x14ac:dyDescent="0.25"/>
    <row r="2476" s="3" customFormat="1" hidden="1" x14ac:dyDescent="0.25"/>
    <row r="2477" s="3" customFormat="1" hidden="1" x14ac:dyDescent="0.25"/>
    <row r="2478" s="3" customFormat="1" hidden="1" x14ac:dyDescent="0.25"/>
    <row r="2479" s="3" customFormat="1" hidden="1" x14ac:dyDescent="0.25"/>
    <row r="2480" s="3" customFormat="1" hidden="1" x14ac:dyDescent="0.25"/>
    <row r="2481" s="3" customFormat="1" hidden="1" x14ac:dyDescent="0.25"/>
    <row r="2482" s="3" customFormat="1" hidden="1" x14ac:dyDescent="0.25"/>
    <row r="2483" s="3" customFormat="1" hidden="1" x14ac:dyDescent="0.25"/>
    <row r="2484" s="3" customFormat="1" hidden="1" x14ac:dyDescent="0.25"/>
    <row r="2485" s="3" customFormat="1" hidden="1" x14ac:dyDescent="0.25"/>
    <row r="2486" s="3" customFormat="1" hidden="1" x14ac:dyDescent="0.25"/>
    <row r="2487" s="3" customFormat="1" hidden="1" x14ac:dyDescent="0.25"/>
    <row r="2488" s="3" customFormat="1" hidden="1" x14ac:dyDescent="0.25"/>
    <row r="2489" s="3" customFormat="1" hidden="1" x14ac:dyDescent="0.25"/>
    <row r="2490" s="3" customFormat="1" hidden="1" x14ac:dyDescent="0.25"/>
    <row r="2491" s="3" customFormat="1" hidden="1" x14ac:dyDescent="0.25"/>
    <row r="2492" s="3" customFormat="1" hidden="1" x14ac:dyDescent="0.25"/>
    <row r="2493" s="3" customFormat="1" hidden="1" x14ac:dyDescent="0.25"/>
    <row r="2494" s="3" customFormat="1" hidden="1" x14ac:dyDescent="0.25"/>
    <row r="2495" s="3" customFormat="1" hidden="1" x14ac:dyDescent="0.25"/>
    <row r="2496" s="3" customFormat="1" hidden="1" x14ac:dyDescent="0.25"/>
    <row r="2497" s="3" customFormat="1" hidden="1" x14ac:dyDescent="0.25"/>
    <row r="2498" s="3" customFormat="1" hidden="1" x14ac:dyDescent="0.25"/>
    <row r="2499" s="3" customFormat="1" hidden="1" x14ac:dyDescent="0.25"/>
    <row r="2500" s="3" customFormat="1" hidden="1" x14ac:dyDescent="0.25"/>
    <row r="2501" s="3" customFormat="1" hidden="1" x14ac:dyDescent="0.25"/>
    <row r="2502" s="3" customFormat="1" hidden="1" x14ac:dyDescent="0.25"/>
    <row r="2503" s="3" customFormat="1" hidden="1" x14ac:dyDescent="0.25"/>
    <row r="2504" s="3" customFormat="1" hidden="1" x14ac:dyDescent="0.25"/>
    <row r="2505" s="3" customFormat="1" hidden="1" x14ac:dyDescent="0.25"/>
    <row r="2506" s="3" customFormat="1" hidden="1" x14ac:dyDescent="0.25"/>
    <row r="2507" s="3" customFormat="1" hidden="1" x14ac:dyDescent="0.25"/>
    <row r="2508" s="3" customFormat="1" hidden="1" x14ac:dyDescent="0.25"/>
    <row r="2509" s="3" customFormat="1" hidden="1" x14ac:dyDescent="0.25"/>
    <row r="2510" s="3" customFormat="1" hidden="1" x14ac:dyDescent="0.25"/>
    <row r="2511" s="3" customFormat="1" hidden="1" x14ac:dyDescent="0.25"/>
    <row r="2512" s="3" customFormat="1" hidden="1" x14ac:dyDescent="0.25"/>
    <row r="2513" s="3" customFormat="1" hidden="1" x14ac:dyDescent="0.25"/>
    <row r="2514" s="3" customFormat="1" hidden="1" x14ac:dyDescent="0.25"/>
    <row r="2515" s="3" customFormat="1" hidden="1" x14ac:dyDescent="0.25"/>
    <row r="2516" s="3" customFormat="1" hidden="1" x14ac:dyDescent="0.25"/>
    <row r="2517" s="3" customFormat="1" hidden="1" x14ac:dyDescent="0.25"/>
    <row r="2518" s="3" customFormat="1" hidden="1" x14ac:dyDescent="0.25"/>
    <row r="2519" s="3" customFormat="1" hidden="1" x14ac:dyDescent="0.25"/>
    <row r="2520" s="3" customFormat="1" hidden="1" x14ac:dyDescent="0.25"/>
    <row r="2521" s="3" customFormat="1" hidden="1" x14ac:dyDescent="0.25"/>
    <row r="2522" s="3" customFormat="1" hidden="1" x14ac:dyDescent="0.25"/>
    <row r="2523" s="3" customFormat="1" hidden="1" x14ac:dyDescent="0.25"/>
    <row r="2524" s="3" customFormat="1" hidden="1" x14ac:dyDescent="0.25"/>
    <row r="2525" s="3" customFormat="1" hidden="1" x14ac:dyDescent="0.25"/>
    <row r="2526" s="3" customFormat="1" hidden="1" x14ac:dyDescent="0.25"/>
    <row r="2527" s="3" customFormat="1" hidden="1" x14ac:dyDescent="0.25"/>
    <row r="2528" s="3" customFormat="1" hidden="1" x14ac:dyDescent="0.25"/>
    <row r="2529" s="3" customFormat="1" hidden="1" x14ac:dyDescent="0.25"/>
    <row r="2530" s="3" customFormat="1" hidden="1" x14ac:dyDescent="0.25"/>
    <row r="2531" s="3" customFormat="1" hidden="1" x14ac:dyDescent="0.25"/>
    <row r="2532" s="3" customFormat="1" hidden="1" x14ac:dyDescent="0.25"/>
    <row r="2533" s="3" customFormat="1" hidden="1" x14ac:dyDescent="0.25"/>
    <row r="2534" s="3" customFormat="1" hidden="1" x14ac:dyDescent="0.25"/>
    <row r="2535" s="3" customFormat="1" hidden="1" x14ac:dyDescent="0.25"/>
    <row r="2536" s="3" customFormat="1" hidden="1" x14ac:dyDescent="0.25"/>
    <row r="2537" s="3" customFormat="1" hidden="1" x14ac:dyDescent="0.25"/>
    <row r="2538" s="3" customFormat="1" hidden="1" x14ac:dyDescent="0.25"/>
    <row r="2539" s="3" customFormat="1" hidden="1" x14ac:dyDescent="0.25"/>
    <row r="2540" s="3" customFormat="1" hidden="1" x14ac:dyDescent="0.25"/>
    <row r="2541" s="3" customFormat="1" hidden="1" x14ac:dyDescent="0.25"/>
    <row r="2542" s="3" customFormat="1" hidden="1" x14ac:dyDescent="0.25"/>
    <row r="2543" s="3" customFormat="1" hidden="1" x14ac:dyDescent="0.25"/>
    <row r="2544" s="3" customFormat="1" hidden="1" x14ac:dyDescent="0.25"/>
    <row r="2545" s="3" customFormat="1" hidden="1" x14ac:dyDescent="0.25"/>
    <row r="2546" s="3" customFormat="1" hidden="1" x14ac:dyDescent="0.25"/>
    <row r="2547" s="3" customFormat="1" hidden="1" x14ac:dyDescent="0.25"/>
    <row r="2548" s="3" customFormat="1" hidden="1" x14ac:dyDescent="0.25"/>
    <row r="2549" s="3" customFormat="1" hidden="1" x14ac:dyDescent="0.25"/>
    <row r="2550" s="3" customFormat="1" hidden="1" x14ac:dyDescent="0.25"/>
    <row r="2551" s="3" customFormat="1" hidden="1" x14ac:dyDescent="0.25"/>
    <row r="2552" s="3" customFormat="1" hidden="1" x14ac:dyDescent="0.25"/>
    <row r="2553" s="3" customFormat="1" hidden="1" x14ac:dyDescent="0.25"/>
    <row r="2554" s="3" customFormat="1" hidden="1" x14ac:dyDescent="0.25"/>
    <row r="2555" s="3" customFormat="1" hidden="1" x14ac:dyDescent="0.25"/>
    <row r="2556" s="3" customFormat="1" hidden="1" x14ac:dyDescent="0.25"/>
    <row r="2557" s="3" customFormat="1" hidden="1" x14ac:dyDescent="0.25"/>
    <row r="2558" s="3" customFormat="1" hidden="1" x14ac:dyDescent="0.25"/>
    <row r="2559" s="3" customFormat="1" hidden="1" x14ac:dyDescent="0.25"/>
    <row r="2560" s="3" customFormat="1" hidden="1" x14ac:dyDescent="0.25"/>
    <row r="2561" s="3" customFormat="1" hidden="1" x14ac:dyDescent="0.25"/>
    <row r="2562" s="3" customFormat="1" hidden="1" x14ac:dyDescent="0.25"/>
    <row r="2563" s="3" customFormat="1" hidden="1" x14ac:dyDescent="0.25"/>
    <row r="2564" s="3" customFormat="1" hidden="1" x14ac:dyDescent="0.25"/>
    <row r="2565" s="3" customFormat="1" hidden="1" x14ac:dyDescent="0.25"/>
    <row r="2566" s="3" customFormat="1" hidden="1" x14ac:dyDescent="0.25"/>
    <row r="2567" s="3" customFormat="1" hidden="1" x14ac:dyDescent="0.25"/>
    <row r="2568" s="3" customFormat="1" hidden="1" x14ac:dyDescent="0.25"/>
    <row r="2569" s="3" customFormat="1" hidden="1" x14ac:dyDescent="0.25"/>
    <row r="2570" s="3" customFormat="1" hidden="1" x14ac:dyDescent="0.25"/>
    <row r="2571" s="3" customFormat="1" hidden="1" x14ac:dyDescent="0.25"/>
    <row r="2572" s="3" customFormat="1" hidden="1" x14ac:dyDescent="0.25"/>
    <row r="2573" s="3" customFormat="1" hidden="1" x14ac:dyDescent="0.25"/>
    <row r="2574" s="3" customFormat="1" hidden="1" x14ac:dyDescent="0.25"/>
    <row r="2575" s="3" customFormat="1" hidden="1" x14ac:dyDescent="0.25"/>
    <row r="2576" s="3" customFormat="1" hidden="1" x14ac:dyDescent="0.25"/>
    <row r="2577" s="3" customFormat="1" hidden="1" x14ac:dyDescent="0.25"/>
    <row r="2578" s="3" customFormat="1" hidden="1" x14ac:dyDescent="0.25"/>
    <row r="2579" s="3" customFormat="1" hidden="1" x14ac:dyDescent="0.25"/>
    <row r="2580" s="3" customFormat="1" hidden="1" x14ac:dyDescent="0.25"/>
    <row r="2581" s="3" customFormat="1" hidden="1" x14ac:dyDescent="0.25"/>
    <row r="2582" s="3" customFormat="1" hidden="1" x14ac:dyDescent="0.25"/>
    <row r="2583" s="3" customFormat="1" hidden="1" x14ac:dyDescent="0.25"/>
    <row r="2584" s="3" customFormat="1" hidden="1" x14ac:dyDescent="0.25"/>
    <row r="2585" s="3" customFormat="1" hidden="1" x14ac:dyDescent="0.25"/>
    <row r="2586" s="3" customFormat="1" hidden="1" x14ac:dyDescent="0.25"/>
    <row r="2587" s="3" customFormat="1" hidden="1" x14ac:dyDescent="0.25"/>
    <row r="2588" s="3" customFormat="1" hidden="1" x14ac:dyDescent="0.25"/>
    <row r="2589" s="3" customFormat="1" hidden="1" x14ac:dyDescent="0.25"/>
    <row r="2590" s="3" customFormat="1" hidden="1" x14ac:dyDescent="0.25"/>
    <row r="2591" s="3" customFormat="1" hidden="1" x14ac:dyDescent="0.25"/>
    <row r="2592" s="3" customFormat="1" hidden="1" x14ac:dyDescent="0.25"/>
    <row r="2593" s="3" customFormat="1" hidden="1" x14ac:dyDescent="0.25"/>
    <row r="2594" s="3" customFormat="1" hidden="1" x14ac:dyDescent="0.25"/>
    <row r="2595" s="3" customFormat="1" hidden="1" x14ac:dyDescent="0.25"/>
    <row r="2596" s="3" customFormat="1" hidden="1" x14ac:dyDescent="0.25"/>
    <row r="2597" s="3" customFormat="1" hidden="1" x14ac:dyDescent="0.25"/>
    <row r="2598" s="3" customFormat="1" hidden="1" x14ac:dyDescent="0.25"/>
    <row r="2599" s="3" customFormat="1" hidden="1" x14ac:dyDescent="0.25"/>
    <row r="2600" s="3" customFormat="1" hidden="1" x14ac:dyDescent="0.25"/>
    <row r="2601" s="3" customFormat="1" hidden="1" x14ac:dyDescent="0.25"/>
    <row r="2602" s="3" customFormat="1" hidden="1" x14ac:dyDescent="0.25"/>
    <row r="2603" s="3" customFormat="1" hidden="1" x14ac:dyDescent="0.25"/>
    <row r="2604" s="3" customFormat="1" hidden="1" x14ac:dyDescent="0.25"/>
    <row r="2605" s="3" customFormat="1" hidden="1" x14ac:dyDescent="0.25"/>
    <row r="2606" s="3" customFormat="1" hidden="1" x14ac:dyDescent="0.25"/>
    <row r="2607" s="3" customFormat="1" hidden="1" x14ac:dyDescent="0.25"/>
    <row r="2608" s="3" customFormat="1" hidden="1" x14ac:dyDescent="0.25"/>
    <row r="2609" s="3" customFormat="1" hidden="1" x14ac:dyDescent="0.25"/>
    <row r="2610" s="3" customFormat="1" hidden="1" x14ac:dyDescent="0.25"/>
    <row r="2611" s="3" customFormat="1" hidden="1" x14ac:dyDescent="0.25"/>
    <row r="2612" s="3" customFormat="1" hidden="1" x14ac:dyDescent="0.25"/>
    <row r="2613" s="3" customFormat="1" hidden="1" x14ac:dyDescent="0.25"/>
    <row r="2614" s="3" customFormat="1" hidden="1" x14ac:dyDescent="0.25"/>
    <row r="2615" s="3" customFormat="1" hidden="1" x14ac:dyDescent="0.25"/>
    <row r="2616" s="3" customFormat="1" hidden="1" x14ac:dyDescent="0.25"/>
    <row r="2617" s="3" customFormat="1" hidden="1" x14ac:dyDescent="0.25"/>
    <row r="2618" s="3" customFormat="1" hidden="1" x14ac:dyDescent="0.25"/>
    <row r="2619" s="3" customFormat="1" hidden="1" x14ac:dyDescent="0.25"/>
    <row r="2620" s="3" customFormat="1" hidden="1" x14ac:dyDescent="0.25"/>
    <row r="2621" s="3" customFormat="1" hidden="1" x14ac:dyDescent="0.25"/>
    <row r="2622" s="3" customFormat="1" hidden="1" x14ac:dyDescent="0.25"/>
    <row r="2623" s="3" customFormat="1" hidden="1" x14ac:dyDescent="0.25"/>
    <row r="2624" s="3" customFormat="1" hidden="1" x14ac:dyDescent="0.25"/>
    <row r="2625" s="3" customFormat="1" hidden="1" x14ac:dyDescent="0.25"/>
    <row r="2626" s="3" customFormat="1" hidden="1" x14ac:dyDescent="0.25"/>
    <row r="2627" s="3" customFormat="1" hidden="1" x14ac:dyDescent="0.25"/>
    <row r="2628" s="3" customFormat="1" hidden="1" x14ac:dyDescent="0.25"/>
    <row r="2629" s="3" customFormat="1" hidden="1" x14ac:dyDescent="0.25"/>
    <row r="2630" s="3" customFormat="1" hidden="1" x14ac:dyDescent="0.25"/>
    <row r="2631" s="3" customFormat="1" hidden="1" x14ac:dyDescent="0.25"/>
    <row r="2632" s="3" customFormat="1" hidden="1" x14ac:dyDescent="0.25"/>
    <row r="2633" s="3" customFormat="1" hidden="1" x14ac:dyDescent="0.25"/>
    <row r="2634" s="3" customFormat="1" hidden="1" x14ac:dyDescent="0.25"/>
    <row r="2635" s="3" customFormat="1" hidden="1" x14ac:dyDescent="0.25"/>
    <row r="2636" s="3" customFormat="1" hidden="1" x14ac:dyDescent="0.25"/>
    <row r="2637" s="3" customFormat="1" hidden="1" x14ac:dyDescent="0.25"/>
    <row r="2638" s="3" customFormat="1" hidden="1" x14ac:dyDescent="0.25"/>
    <row r="2639" s="3" customFormat="1" hidden="1" x14ac:dyDescent="0.25"/>
    <row r="2640" s="3" customFormat="1" hidden="1" x14ac:dyDescent="0.25"/>
    <row r="2641" s="3" customFormat="1" hidden="1" x14ac:dyDescent="0.25"/>
    <row r="2642" s="3" customFormat="1" hidden="1" x14ac:dyDescent="0.25"/>
    <row r="2643" s="3" customFormat="1" hidden="1" x14ac:dyDescent="0.25"/>
    <row r="2644" s="3" customFormat="1" hidden="1" x14ac:dyDescent="0.25"/>
    <row r="2645" s="3" customFormat="1" hidden="1" x14ac:dyDescent="0.25"/>
    <row r="2646" s="3" customFormat="1" hidden="1" x14ac:dyDescent="0.25"/>
    <row r="2647" s="3" customFormat="1" hidden="1" x14ac:dyDescent="0.25"/>
    <row r="2648" s="3" customFormat="1" hidden="1" x14ac:dyDescent="0.25"/>
    <row r="2649" s="3" customFormat="1" hidden="1" x14ac:dyDescent="0.25"/>
    <row r="2650" s="3" customFormat="1" hidden="1" x14ac:dyDescent="0.25"/>
    <row r="2651" s="3" customFormat="1" hidden="1" x14ac:dyDescent="0.25"/>
    <row r="2652" s="3" customFormat="1" hidden="1" x14ac:dyDescent="0.25"/>
    <row r="2653" s="3" customFormat="1" hidden="1" x14ac:dyDescent="0.25"/>
    <row r="2654" s="3" customFormat="1" hidden="1" x14ac:dyDescent="0.25"/>
    <row r="2655" s="3" customFormat="1" hidden="1" x14ac:dyDescent="0.25"/>
    <row r="2656" s="3" customFormat="1" hidden="1" x14ac:dyDescent="0.25"/>
    <row r="2657" s="3" customFormat="1" hidden="1" x14ac:dyDescent="0.25"/>
    <row r="2658" s="3" customFormat="1" hidden="1" x14ac:dyDescent="0.25"/>
    <row r="2659" s="3" customFormat="1" hidden="1" x14ac:dyDescent="0.25"/>
    <row r="2660" s="3" customFormat="1" hidden="1" x14ac:dyDescent="0.25"/>
    <row r="2661" s="3" customFormat="1" hidden="1" x14ac:dyDescent="0.25"/>
    <row r="2662" s="3" customFormat="1" hidden="1" x14ac:dyDescent="0.25"/>
    <row r="2663" s="3" customFormat="1" hidden="1" x14ac:dyDescent="0.25"/>
    <row r="2664" s="3" customFormat="1" hidden="1" x14ac:dyDescent="0.25"/>
    <row r="2665" s="3" customFormat="1" hidden="1" x14ac:dyDescent="0.25"/>
    <row r="2666" s="3" customFormat="1" hidden="1" x14ac:dyDescent="0.25"/>
    <row r="2667" s="3" customFormat="1" hidden="1" x14ac:dyDescent="0.25"/>
    <row r="2668" s="3" customFormat="1" hidden="1" x14ac:dyDescent="0.25"/>
    <row r="2669" s="3" customFormat="1" hidden="1" x14ac:dyDescent="0.25"/>
    <row r="2670" s="3" customFormat="1" hidden="1" x14ac:dyDescent="0.25"/>
    <row r="2671" s="3" customFormat="1" hidden="1" x14ac:dyDescent="0.25"/>
    <row r="2672" s="3" customFormat="1" hidden="1" x14ac:dyDescent="0.25"/>
    <row r="2673" s="3" customFormat="1" hidden="1" x14ac:dyDescent="0.25"/>
    <row r="2674" s="3" customFormat="1" hidden="1" x14ac:dyDescent="0.25"/>
    <row r="2675" s="3" customFormat="1" hidden="1" x14ac:dyDescent="0.25"/>
    <row r="2676" s="3" customFormat="1" hidden="1" x14ac:dyDescent="0.25"/>
    <row r="2677" s="3" customFormat="1" hidden="1" x14ac:dyDescent="0.25"/>
    <row r="2678" s="3" customFormat="1" hidden="1" x14ac:dyDescent="0.25"/>
    <row r="2679" s="3" customFormat="1" hidden="1" x14ac:dyDescent="0.25"/>
    <row r="2680" s="3" customFormat="1" hidden="1" x14ac:dyDescent="0.25"/>
    <row r="2681" s="3" customFormat="1" hidden="1" x14ac:dyDescent="0.25"/>
    <row r="2682" s="3" customFormat="1" hidden="1" x14ac:dyDescent="0.25"/>
    <row r="2683" s="3" customFormat="1" hidden="1" x14ac:dyDescent="0.25"/>
    <row r="2684" s="3" customFormat="1" hidden="1" x14ac:dyDescent="0.25"/>
    <row r="2685" s="3" customFormat="1" hidden="1" x14ac:dyDescent="0.25"/>
    <row r="2686" s="3" customFormat="1" hidden="1" x14ac:dyDescent="0.25"/>
    <row r="2687" s="3" customFormat="1" hidden="1" x14ac:dyDescent="0.25"/>
    <row r="2688" s="3" customFormat="1" hidden="1" x14ac:dyDescent="0.25"/>
    <row r="2689" s="3" customFormat="1" hidden="1" x14ac:dyDescent="0.25"/>
    <row r="2690" s="3" customFormat="1" hidden="1" x14ac:dyDescent="0.25"/>
    <row r="2691" s="3" customFormat="1" hidden="1" x14ac:dyDescent="0.25"/>
    <row r="2692" s="3" customFormat="1" hidden="1" x14ac:dyDescent="0.25"/>
    <row r="2693" s="3" customFormat="1" hidden="1" x14ac:dyDescent="0.25"/>
    <row r="2694" s="3" customFormat="1" hidden="1" x14ac:dyDescent="0.25"/>
    <row r="2695" s="3" customFormat="1" hidden="1" x14ac:dyDescent="0.25"/>
    <row r="2696" s="3" customFormat="1" hidden="1" x14ac:dyDescent="0.25"/>
    <row r="2697" s="3" customFormat="1" hidden="1" x14ac:dyDescent="0.25"/>
    <row r="2698" s="3" customFormat="1" hidden="1" x14ac:dyDescent="0.25"/>
    <row r="2699" s="3" customFormat="1" hidden="1" x14ac:dyDescent="0.25"/>
    <row r="2700" s="3" customFormat="1" hidden="1" x14ac:dyDescent="0.25"/>
    <row r="2701" s="3" customFormat="1" hidden="1" x14ac:dyDescent="0.25"/>
    <row r="2702" s="3" customFormat="1" hidden="1" x14ac:dyDescent="0.25"/>
    <row r="2703" s="3" customFormat="1" hidden="1" x14ac:dyDescent="0.25"/>
    <row r="2704" s="3" customFormat="1" hidden="1" x14ac:dyDescent="0.25"/>
    <row r="2705" s="3" customFormat="1" hidden="1" x14ac:dyDescent="0.25"/>
    <row r="2706" s="3" customFormat="1" hidden="1" x14ac:dyDescent="0.25"/>
    <row r="2707" s="3" customFormat="1" hidden="1" x14ac:dyDescent="0.25"/>
    <row r="2708" s="3" customFormat="1" hidden="1" x14ac:dyDescent="0.25"/>
    <row r="2709" s="3" customFormat="1" hidden="1" x14ac:dyDescent="0.25"/>
    <row r="2710" s="3" customFormat="1" hidden="1" x14ac:dyDescent="0.25"/>
    <row r="2711" s="3" customFormat="1" hidden="1" x14ac:dyDescent="0.25"/>
    <row r="2712" s="3" customFormat="1" hidden="1" x14ac:dyDescent="0.25"/>
    <row r="2713" s="3" customFormat="1" hidden="1" x14ac:dyDescent="0.25"/>
    <row r="2714" s="3" customFormat="1" hidden="1" x14ac:dyDescent="0.25"/>
    <row r="2715" s="3" customFormat="1" hidden="1" x14ac:dyDescent="0.25"/>
    <row r="2716" s="3" customFormat="1" hidden="1" x14ac:dyDescent="0.25"/>
    <row r="2717" s="3" customFormat="1" hidden="1" x14ac:dyDescent="0.25"/>
    <row r="2718" s="3" customFormat="1" hidden="1" x14ac:dyDescent="0.25"/>
    <row r="2719" s="3" customFormat="1" hidden="1" x14ac:dyDescent="0.25"/>
    <row r="2720" s="3" customFormat="1" hidden="1" x14ac:dyDescent="0.25"/>
    <row r="2721" s="3" customFormat="1" hidden="1" x14ac:dyDescent="0.25"/>
    <row r="2722" s="3" customFormat="1" hidden="1" x14ac:dyDescent="0.25"/>
    <row r="2723" s="3" customFormat="1" hidden="1" x14ac:dyDescent="0.25"/>
    <row r="2724" s="3" customFormat="1" hidden="1" x14ac:dyDescent="0.25"/>
    <row r="2725" s="3" customFormat="1" hidden="1" x14ac:dyDescent="0.25"/>
    <row r="2726" s="3" customFormat="1" hidden="1" x14ac:dyDescent="0.25"/>
    <row r="2727" s="3" customFormat="1" hidden="1" x14ac:dyDescent="0.25"/>
    <row r="2728" s="3" customFormat="1" hidden="1" x14ac:dyDescent="0.25"/>
    <row r="2729" s="3" customFormat="1" hidden="1" x14ac:dyDescent="0.25"/>
    <row r="2730" s="3" customFormat="1" hidden="1" x14ac:dyDescent="0.25"/>
    <row r="2731" s="3" customFormat="1" hidden="1" x14ac:dyDescent="0.25"/>
    <row r="2732" s="3" customFormat="1" hidden="1" x14ac:dyDescent="0.25"/>
    <row r="2733" s="3" customFormat="1" hidden="1" x14ac:dyDescent="0.25"/>
    <row r="2734" s="3" customFormat="1" hidden="1" x14ac:dyDescent="0.25"/>
    <row r="2735" s="3" customFormat="1" hidden="1" x14ac:dyDescent="0.25"/>
    <row r="2736" s="3" customFormat="1" hidden="1" x14ac:dyDescent="0.25"/>
    <row r="2737" s="3" customFormat="1" hidden="1" x14ac:dyDescent="0.25"/>
    <row r="2738" s="3" customFormat="1" hidden="1" x14ac:dyDescent="0.25"/>
    <row r="2739" s="3" customFormat="1" hidden="1" x14ac:dyDescent="0.25"/>
    <row r="2740" s="3" customFormat="1" hidden="1" x14ac:dyDescent="0.25"/>
    <row r="2741" s="3" customFormat="1" hidden="1" x14ac:dyDescent="0.25"/>
    <row r="2742" s="3" customFormat="1" hidden="1" x14ac:dyDescent="0.25"/>
    <row r="2743" s="3" customFormat="1" hidden="1" x14ac:dyDescent="0.25"/>
    <row r="2744" s="3" customFormat="1" hidden="1" x14ac:dyDescent="0.25"/>
    <row r="2745" s="3" customFormat="1" hidden="1" x14ac:dyDescent="0.25"/>
    <row r="2746" s="3" customFormat="1" hidden="1" x14ac:dyDescent="0.25"/>
    <row r="2747" s="3" customFormat="1" hidden="1" x14ac:dyDescent="0.25"/>
    <row r="2748" s="3" customFormat="1" hidden="1" x14ac:dyDescent="0.25"/>
    <row r="2749" s="3" customFormat="1" hidden="1" x14ac:dyDescent="0.25"/>
    <row r="2750" s="3" customFormat="1" hidden="1" x14ac:dyDescent="0.25"/>
    <row r="2751" s="3" customFormat="1" hidden="1" x14ac:dyDescent="0.25"/>
    <row r="2752" s="3" customFormat="1" hidden="1" x14ac:dyDescent="0.25"/>
    <row r="2753" s="3" customFormat="1" hidden="1" x14ac:dyDescent="0.25"/>
    <row r="2754" s="3" customFormat="1" hidden="1" x14ac:dyDescent="0.25"/>
    <row r="2755" s="3" customFormat="1" hidden="1" x14ac:dyDescent="0.25"/>
    <row r="2756" s="3" customFormat="1" hidden="1" x14ac:dyDescent="0.25"/>
    <row r="2757" s="3" customFormat="1" hidden="1" x14ac:dyDescent="0.25"/>
    <row r="2758" s="3" customFormat="1" hidden="1" x14ac:dyDescent="0.25"/>
    <row r="2759" s="3" customFormat="1" hidden="1" x14ac:dyDescent="0.25"/>
    <row r="2760" s="3" customFormat="1" hidden="1" x14ac:dyDescent="0.25"/>
    <row r="2761" s="3" customFormat="1" hidden="1" x14ac:dyDescent="0.25"/>
    <row r="2762" s="3" customFormat="1" hidden="1" x14ac:dyDescent="0.25"/>
    <row r="2763" s="3" customFormat="1" hidden="1" x14ac:dyDescent="0.25"/>
    <row r="2764" s="3" customFormat="1" hidden="1" x14ac:dyDescent="0.25"/>
    <row r="2765" s="3" customFormat="1" hidden="1" x14ac:dyDescent="0.25"/>
    <row r="2766" s="3" customFormat="1" hidden="1" x14ac:dyDescent="0.25"/>
    <row r="2767" s="3" customFormat="1" hidden="1" x14ac:dyDescent="0.25"/>
    <row r="2768" s="3" customFormat="1" hidden="1" x14ac:dyDescent="0.25"/>
    <row r="2769" s="3" customFormat="1" hidden="1" x14ac:dyDescent="0.25"/>
    <row r="2770" s="3" customFormat="1" hidden="1" x14ac:dyDescent="0.25"/>
    <row r="2771" s="3" customFormat="1" hidden="1" x14ac:dyDescent="0.25"/>
    <row r="2772" s="3" customFormat="1" hidden="1" x14ac:dyDescent="0.25"/>
    <row r="2773" s="3" customFormat="1" hidden="1" x14ac:dyDescent="0.25"/>
    <row r="2774" s="3" customFormat="1" hidden="1" x14ac:dyDescent="0.25"/>
    <row r="2775" s="3" customFormat="1" hidden="1" x14ac:dyDescent="0.25"/>
    <row r="2776" s="3" customFormat="1" hidden="1" x14ac:dyDescent="0.25"/>
    <row r="2777" s="3" customFormat="1" hidden="1" x14ac:dyDescent="0.25"/>
    <row r="2778" s="3" customFormat="1" hidden="1" x14ac:dyDescent="0.25"/>
    <row r="2779" s="3" customFormat="1" hidden="1" x14ac:dyDescent="0.25"/>
    <row r="2780" s="3" customFormat="1" hidden="1" x14ac:dyDescent="0.25"/>
    <row r="2781" s="3" customFormat="1" hidden="1" x14ac:dyDescent="0.25"/>
    <row r="2782" s="3" customFormat="1" hidden="1" x14ac:dyDescent="0.25"/>
    <row r="2783" s="3" customFormat="1" hidden="1" x14ac:dyDescent="0.25"/>
    <row r="2784" s="3" customFormat="1" hidden="1" x14ac:dyDescent="0.25"/>
    <row r="2785" s="3" customFormat="1" hidden="1" x14ac:dyDescent="0.25"/>
    <row r="2786" s="3" customFormat="1" hidden="1" x14ac:dyDescent="0.25"/>
    <row r="2787" s="3" customFormat="1" hidden="1" x14ac:dyDescent="0.25"/>
    <row r="2788" s="3" customFormat="1" hidden="1" x14ac:dyDescent="0.25"/>
    <row r="2789" s="3" customFormat="1" hidden="1" x14ac:dyDescent="0.25"/>
    <row r="2790" s="3" customFormat="1" hidden="1" x14ac:dyDescent="0.25"/>
    <row r="2791" s="3" customFormat="1" hidden="1" x14ac:dyDescent="0.25"/>
    <row r="2792" s="3" customFormat="1" hidden="1" x14ac:dyDescent="0.25"/>
    <row r="2793" s="3" customFormat="1" hidden="1" x14ac:dyDescent="0.25"/>
    <row r="2794" s="3" customFormat="1" hidden="1" x14ac:dyDescent="0.25"/>
    <row r="2795" s="3" customFormat="1" hidden="1" x14ac:dyDescent="0.25"/>
    <row r="2796" s="3" customFormat="1" hidden="1" x14ac:dyDescent="0.25"/>
    <row r="2797" s="3" customFormat="1" hidden="1" x14ac:dyDescent="0.25"/>
    <row r="2798" s="3" customFormat="1" hidden="1" x14ac:dyDescent="0.25"/>
    <row r="2799" s="3" customFormat="1" hidden="1" x14ac:dyDescent="0.25"/>
    <row r="2800" s="3" customFormat="1" hidden="1" x14ac:dyDescent="0.25"/>
    <row r="2801" s="3" customFormat="1" hidden="1" x14ac:dyDescent="0.25"/>
    <row r="2802" s="3" customFormat="1" hidden="1" x14ac:dyDescent="0.25"/>
    <row r="2803" s="3" customFormat="1" hidden="1" x14ac:dyDescent="0.25"/>
    <row r="2804" s="3" customFormat="1" hidden="1" x14ac:dyDescent="0.25"/>
    <row r="2805" s="3" customFormat="1" hidden="1" x14ac:dyDescent="0.25"/>
    <row r="2806" s="3" customFormat="1" hidden="1" x14ac:dyDescent="0.25"/>
    <row r="2807" s="3" customFormat="1" hidden="1" x14ac:dyDescent="0.25"/>
    <row r="2808" s="3" customFormat="1" hidden="1" x14ac:dyDescent="0.25"/>
    <row r="2809" s="3" customFormat="1" hidden="1" x14ac:dyDescent="0.25"/>
    <row r="2810" s="3" customFormat="1" hidden="1" x14ac:dyDescent="0.25"/>
    <row r="2811" s="3" customFormat="1" hidden="1" x14ac:dyDescent="0.25"/>
    <row r="2812" s="3" customFormat="1" hidden="1" x14ac:dyDescent="0.25"/>
    <row r="2813" s="3" customFormat="1" hidden="1" x14ac:dyDescent="0.25"/>
    <row r="2814" s="3" customFormat="1" hidden="1" x14ac:dyDescent="0.25"/>
    <row r="2815" s="3" customFormat="1" hidden="1" x14ac:dyDescent="0.25"/>
    <row r="2816" s="3" customFormat="1" hidden="1" x14ac:dyDescent="0.25"/>
    <row r="2817" s="3" customFormat="1" hidden="1" x14ac:dyDescent="0.25"/>
    <row r="2818" s="3" customFormat="1" hidden="1" x14ac:dyDescent="0.25"/>
    <row r="2819" s="3" customFormat="1" hidden="1" x14ac:dyDescent="0.25"/>
    <row r="2820" s="3" customFormat="1" hidden="1" x14ac:dyDescent="0.25"/>
    <row r="2821" s="3" customFormat="1" hidden="1" x14ac:dyDescent="0.25"/>
    <row r="2822" s="3" customFormat="1" hidden="1" x14ac:dyDescent="0.25"/>
    <row r="2823" s="3" customFormat="1" hidden="1" x14ac:dyDescent="0.25"/>
    <row r="2824" s="3" customFormat="1" hidden="1" x14ac:dyDescent="0.25"/>
    <row r="2825" s="3" customFormat="1" hidden="1" x14ac:dyDescent="0.25"/>
    <row r="2826" s="3" customFormat="1" hidden="1" x14ac:dyDescent="0.25"/>
    <row r="2827" s="3" customFormat="1" hidden="1" x14ac:dyDescent="0.25"/>
    <row r="2828" s="3" customFormat="1" hidden="1" x14ac:dyDescent="0.25"/>
    <row r="2829" s="3" customFormat="1" hidden="1" x14ac:dyDescent="0.25"/>
    <row r="2830" s="3" customFormat="1" hidden="1" x14ac:dyDescent="0.25"/>
    <row r="2831" s="3" customFormat="1" hidden="1" x14ac:dyDescent="0.25"/>
    <row r="2832" s="3" customFormat="1" hidden="1" x14ac:dyDescent="0.25"/>
    <row r="2833" s="3" customFormat="1" hidden="1" x14ac:dyDescent="0.25"/>
    <row r="2834" s="3" customFormat="1" hidden="1" x14ac:dyDescent="0.25"/>
    <row r="2835" s="3" customFormat="1" hidden="1" x14ac:dyDescent="0.25"/>
    <row r="2836" s="3" customFormat="1" hidden="1" x14ac:dyDescent="0.25"/>
    <row r="2837" s="3" customFormat="1" hidden="1" x14ac:dyDescent="0.25"/>
    <row r="2838" s="3" customFormat="1" hidden="1" x14ac:dyDescent="0.25"/>
    <row r="2839" s="3" customFormat="1" hidden="1" x14ac:dyDescent="0.25"/>
    <row r="2840" s="3" customFormat="1" hidden="1" x14ac:dyDescent="0.25"/>
    <row r="2841" s="3" customFormat="1" hidden="1" x14ac:dyDescent="0.25"/>
    <row r="2842" s="3" customFormat="1" hidden="1" x14ac:dyDescent="0.25"/>
    <row r="2843" s="3" customFormat="1" hidden="1" x14ac:dyDescent="0.25"/>
    <row r="2844" s="3" customFormat="1" hidden="1" x14ac:dyDescent="0.25"/>
    <row r="2845" s="3" customFormat="1" hidden="1" x14ac:dyDescent="0.25"/>
    <row r="2846" s="3" customFormat="1" hidden="1" x14ac:dyDescent="0.25"/>
    <row r="2847" s="3" customFormat="1" hidden="1" x14ac:dyDescent="0.25"/>
    <row r="2848" s="3" customFormat="1" hidden="1" x14ac:dyDescent="0.25"/>
    <row r="2849" s="3" customFormat="1" hidden="1" x14ac:dyDescent="0.25"/>
    <row r="2850" s="3" customFormat="1" hidden="1" x14ac:dyDescent="0.25"/>
    <row r="2851" s="3" customFormat="1" hidden="1" x14ac:dyDescent="0.25"/>
    <row r="2852" s="3" customFormat="1" hidden="1" x14ac:dyDescent="0.25"/>
    <row r="2853" s="3" customFormat="1" hidden="1" x14ac:dyDescent="0.25"/>
    <row r="2854" s="3" customFormat="1" hidden="1" x14ac:dyDescent="0.25"/>
    <row r="2855" s="3" customFormat="1" hidden="1" x14ac:dyDescent="0.25"/>
    <row r="2856" s="3" customFormat="1" hidden="1" x14ac:dyDescent="0.25"/>
    <row r="2857" s="3" customFormat="1" hidden="1" x14ac:dyDescent="0.25"/>
    <row r="2858" s="3" customFormat="1" hidden="1" x14ac:dyDescent="0.25"/>
    <row r="2859" s="3" customFormat="1" hidden="1" x14ac:dyDescent="0.25"/>
    <row r="2860" s="3" customFormat="1" hidden="1" x14ac:dyDescent="0.25"/>
    <row r="2861" s="3" customFormat="1" hidden="1" x14ac:dyDescent="0.25"/>
    <row r="2862" s="3" customFormat="1" hidden="1" x14ac:dyDescent="0.25"/>
    <row r="2863" s="3" customFormat="1" hidden="1" x14ac:dyDescent="0.25"/>
    <row r="2864" s="3" customFormat="1" hidden="1" x14ac:dyDescent="0.25"/>
    <row r="2865" s="3" customFormat="1" hidden="1" x14ac:dyDescent="0.25"/>
    <row r="2866" s="3" customFormat="1" hidden="1" x14ac:dyDescent="0.25"/>
    <row r="2867" s="3" customFormat="1" hidden="1" x14ac:dyDescent="0.25"/>
    <row r="2868" s="3" customFormat="1" hidden="1" x14ac:dyDescent="0.25"/>
    <row r="2869" s="3" customFormat="1" hidden="1" x14ac:dyDescent="0.25"/>
    <row r="2870" s="3" customFormat="1" hidden="1" x14ac:dyDescent="0.25"/>
    <row r="2871" s="3" customFormat="1" hidden="1" x14ac:dyDescent="0.25"/>
    <row r="2872" s="3" customFormat="1" hidden="1" x14ac:dyDescent="0.25"/>
    <row r="2873" s="3" customFormat="1" hidden="1" x14ac:dyDescent="0.25"/>
    <row r="2874" s="3" customFormat="1" hidden="1" x14ac:dyDescent="0.25"/>
    <row r="2875" s="3" customFormat="1" hidden="1" x14ac:dyDescent="0.25"/>
    <row r="2876" s="3" customFormat="1" hidden="1" x14ac:dyDescent="0.25"/>
    <row r="2877" s="3" customFormat="1" hidden="1" x14ac:dyDescent="0.25"/>
    <row r="2878" s="3" customFormat="1" hidden="1" x14ac:dyDescent="0.25"/>
    <row r="2879" s="3" customFormat="1" hidden="1" x14ac:dyDescent="0.25"/>
    <row r="2880" s="3" customFormat="1" hidden="1" x14ac:dyDescent="0.25"/>
    <row r="2881" s="3" customFormat="1" hidden="1" x14ac:dyDescent="0.25"/>
    <row r="2882" s="3" customFormat="1" hidden="1" x14ac:dyDescent="0.25"/>
    <row r="2883" s="3" customFormat="1" hidden="1" x14ac:dyDescent="0.25"/>
    <row r="2884" s="3" customFormat="1" hidden="1" x14ac:dyDescent="0.25"/>
    <row r="2885" s="3" customFormat="1" hidden="1" x14ac:dyDescent="0.25"/>
    <row r="2886" s="3" customFormat="1" hidden="1" x14ac:dyDescent="0.25"/>
    <row r="2887" s="3" customFormat="1" hidden="1" x14ac:dyDescent="0.25"/>
    <row r="2888" s="3" customFormat="1" hidden="1" x14ac:dyDescent="0.25"/>
    <row r="2889" s="3" customFormat="1" hidden="1" x14ac:dyDescent="0.25"/>
    <row r="2890" s="3" customFormat="1" hidden="1" x14ac:dyDescent="0.25"/>
    <row r="2891" s="3" customFormat="1" hidden="1" x14ac:dyDescent="0.25"/>
    <row r="2892" s="3" customFormat="1" hidden="1" x14ac:dyDescent="0.25"/>
    <row r="2893" s="3" customFormat="1" hidden="1" x14ac:dyDescent="0.25"/>
    <row r="2894" s="3" customFormat="1" hidden="1" x14ac:dyDescent="0.25"/>
    <row r="2895" s="3" customFormat="1" hidden="1" x14ac:dyDescent="0.25"/>
    <row r="2896" s="3" customFormat="1" hidden="1" x14ac:dyDescent="0.25"/>
    <row r="2897" s="3" customFormat="1" hidden="1" x14ac:dyDescent="0.25"/>
    <row r="2898" s="3" customFormat="1" hidden="1" x14ac:dyDescent="0.25"/>
    <row r="2899" s="3" customFormat="1" hidden="1" x14ac:dyDescent="0.25"/>
    <row r="2900" s="3" customFormat="1" hidden="1" x14ac:dyDescent="0.25"/>
    <row r="2901" s="3" customFormat="1" hidden="1" x14ac:dyDescent="0.25"/>
    <row r="2902" s="3" customFormat="1" hidden="1" x14ac:dyDescent="0.25"/>
    <row r="2903" s="3" customFormat="1" hidden="1" x14ac:dyDescent="0.25"/>
    <row r="2904" s="3" customFormat="1" hidden="1" x14ac:dyDescent="0.25"/>
    <row r="2905" s="3" customFormat="1" hidden="1" x14ac:dyDescent="0.25"/>
    <row r="2906" s="3" customFormat="1" hidden="1" x14ac:dyDescent="0.25"/>
    <row r="2907" s="3" customFormat="1" hidden="1" x14ac:dyDescent="0.25"/>
    <row r="2908" s="3" customFormat="1" hidden="1" x14ac:dyDescent="0.25"/>
    <row r="2909" s="3" customFormat="1" hidden="1" x14ac:dyDescent="0.25"/>
    <row r="2910" s="3" customFormat="1" hidden="1" x14ac:dyDescent="0.25"/>
    <row r="2911" s="3" customFormat="1" hidden="1" x14ac:dyDescent="0.25"/>
    <row r="2912" s="3" customFormat="1" hidden="1" x14ac:dyDescent="0.25"/>
    <row r="2913" s="3" customFormat="1" hidden="1" x14ac:dyDescent="0.25"/>
    <row r="2914" s="3" customFormat="1" hidden="1" x14ac:dyDescent="0.25"/>
    <row r="2915" s="3" customFormat="1" hidden="1" x14ac:dyDescent="0.25"/>
    <row r="2916" s="3" customFormat="1" hidden="1" x14ac:dyDescent="0.25"/>
    <row r="2917" s="3" customFormat="1" hidden="1" x14ac:dyDescent="0.25"/>
    <row r="2918" s="3" customFormat="1" hidden="1" x14ac:dyDescent="0.25"/>
    <row r="2919" s="3" customFormat="1" hidden="1" x14ac:dyDescent="0.25"/>
    <row r="2920" s="3" customFormat="1" hidden="1" x14ac:dyDescent="0.25"/>
    <row r="2921" s="3" customFormat="1" hidden="1" x14ac:dyDescent="0.25"/>
    <row r="2922" s="3" customFormat="1" hidden="1" x14ac:dyDescent="0.25"/>
    <row r="2923" s="3" customFormat="1" hidden="1" x14ac:dyDescent="0.25"/>
    <row r="2924" s="3" customFormat="1" hidden="1" x14ac:dyDescent="0.25"/>
    <row r="2925" s="3" customFormat="1" hidden="1" x14ac:dyDescent="0.25"/>
    <row r="2926" s="3" customFormat="1" hidden="1" x14ac:dyDescent="0.25"/>
    <row r="2927" s="3" customFormat="1" hidden="1" x14ac:dyDescent="0.25"/>
    <row r="2928" s="3" customFormat="1" hidden="1" x14ac:dyDescent="0.25"/>
    <row r="2929" s="3" customFormat="1" hidden="1" x14ac:dyDescent="0.25"/>
    <row r="2930" s="3" customFormat="1" hidden="1" x14ac:dyDescent="0.25"/>
    <row r="2931" s="3" customFormat="1" hidden="1" x14ac:dyDescent="0.25"/>
    <row r="2932" s="3" customFormat="1" hidden="1" x14ac:dyDescent="0.25"/>
    <row r="2933" s="3" customFormat="1" hidden="1" x14ac:dyDescent="0.25"/>
    <row r="2934" s="3" customFormat="1" hidden="1" x14ac:dyDescent="0.25"/>
    <row r="2935" s="3" customFormat="1" hidden="1" x14ac:dyDescent="0.25"/>
    <row r="2936" s="3" customFormat="1" hidden="1" x14ac:dyDescent="0.25"/>
    <row r="2937" s="3" customFormat="1" hidden="1" x14ac:dyDescent="0.25"/>
    <row r="2938" s="3" customFormat="1" hidden="1" x14ac:dyDescent="0.25"/>
    <row r="2939" s="3" customFormat="1" hidden="1" x14ac:dyDescent="0.25"/>
    <row r="2940" s="3" customFormat="1" hidden="1" x14ac:dyDescent="0.25"/>
    <row r="2941" s="3" customFormat="1" hidden="1" x14ac:dyDescent="0.25"/>
    <row r="2942" s="3" customFormat="1" hidden="1" x14ac:dyDescent="0.25"/>
    <row r="2943" s="3" customFormat="1" hidden="1" x14ac:dyDescent="0.25"/>
    <row r="2944" s="3" customFormat="1" hidden="1" x14ac:dyDescent="0.25"/>
    <row r="2945" s="3" customFormat="1" hidden="1" x14ac:dyDescent="0.25"/>
    <row r="2946" s="3" customFormat="1" hidden="1" x14ac:dyDescent="0.25"/>
    <row r="2947" s="3" customFormat="1" hidden="1" x14ac:dyDescent="0.25"/>
    <row r="2948" s="3" customFormat="1" hidden="1" x14ac:dyDescent="0.25"/>
    <row r="2949" s="3" customFormat="1" hidden="1" x14ac:dyDescent="0.25"/>
    <row r="2950" s="3" customFormat="1" hidden="1" x14ac:dyDescent="0.25"/>
    <row r="2951" s="3" customFormat="1" hidden="1" x14ac:dyDescent="0.25"/>
    <row r="2952" s="3" customFormat="1" hidden="1" x14ac:dyDescent="0.25"/>
    <row r="2953" s="3" customFormat="1" hidden="1" x14ac:dyDescent="0.25"/>
    <row r="2954" s="3" customFormat="1" hidden="1" x14ac:dyDescent="0.25"/>
    <row r="2955" s="3" customFormat="1" hidden="1" x14ac:dyDescent="0.25"/>
    <row r="2956" s="3" customFormat="1" hidden="1" x14ac:dyDescent="0.25"/>
    <row r="2957" s="3" customFormat="1" hidden="1" x14ac:dyDescent="0.25"/>
    <row r="2958" s="3" customFormat="1" hidden="1" x14ac:dyDescent="0.25"/>
    <row r="2959" s="3" customFormat="1" hidden="1" x14ac:dyDescent="0.25"/>
    <row r="2960" s="3" customFormat="1" hidden="1" x14ac:dyDescent="0.25"/>
    <row r="2961" s="3" customFormat="1" hidden="1" x14ac:dyDescent="0.25"/>
    <row r="2962" s="3" customFormat="1" hidden="1" x14ac:dyDescent="0.25"/>
    <row r="2963" s="3" customFormat="1" hidden="1" x14ac:dyDescent="0.25"/>
    <row r="2964" s="3" customFormat="1" hidden="1" x14ac:dyDescent="0.25"/>
    <row r="2965" s="3" customFormat="1" hidden="1" x14ac:dyDescent="0.25"/>
    <row r="2966" s="3" customFormat="1" hidden="1" x14ac:dyDescent="0.25"/>
    <row r="2967" s="3" customFormat="1" hidden="1" x14ac:dyDescent="0.25"/>
    <row r="2968" s="3" customFormat="1" hidden="1" x14ac:dyDescent="0.25"/>
    <row r="2969" s="3" customFormat="1" hidden="1" x14ac:dyDescent="0.25"/>
    <row r="2970" s="3" customFormat="1" hidden="1" x14ac:dyDescent="0.25"/>
    <row r="2971" s="3" customFormat="1" hidden="1" x14ac:dyDescent="0.25"/>
    <row r="2972" s="3" customFormat="1" hidden="1" x14ac:dyDescent="0.25"/>
    <row r="2973" s="3" customFormat="1" hidden="1" x14ac:dyDescent="0.25"/>
    <row r="2974" s="3" customFormat="1" hidden="1" x14ac:dyDescent="0.25"/>
    <row r="2975" s="3" customFormat="1" hidden="1" x14ac:dyDescent="0.25"/>
    <row r="2976" s="3" customFormat="1" hidden="1" x14ac:dyDescent="0.25"/>
    <row r="2977" s="3" customFormat="1" hidden="1" x14ac:dyDescent="0.25"/>
    <row r="2978" s="3" customFormat="1" hidden="1" x14ac:dyDescent="0.25"/>
    <row r="2979" s="3" customFormat="1" hidden="1" x14ac:dyDescent="0.25"/>
    <row r="2980" s="3" customFormat="1" hidden="1" x14ac:dyDescent="0.25"/>
    <row r="2981" s="3" customFormat="1" hidden="1" x14ac:dyDescent="0.25"/>
    <row r="2982" s="3" customFormat="1" hidden="1" x14ac:dyDescent="0.25"/>
    <row r="2983" s="3" customFormat="1" hidden="1" x14ac:dyDescent="0.25"/>
    <row r="2984" s="3" customFormat="1" hidden="1" x14ac:dyDescent="0.25"/>
    <row r="2985" s="3" customFormat="1" hidden="1" x14ac:dyDescent="0.25"/>
    <row r="2986" s="3" customFormat="1" hidden="1" x14ac:dyDescent="0.25"/>
    <row r="2987" s="3" customFormat="1" hidden="1" x14ac:dyDescent="0.25"/>
    <row r="2988" s="3" customFormat="1" hidden="1" x14ac:dyDescent="0.25"/>
    <row r="2989" s="3" customFormat="1" hidden="1" x14ac:dyDescent="0.25"/>
    <row r="2990" s="3" customFormat="1" hidden="1" x14ac:dyDescent="0.25"/>
    <row r="2991" s="3" customFormat="1" hidden="1" x14ac:dyDescent="0.25"/>
    <row r="2992" s="3" customFormat="1" hidden="1" x14ac:dyDescent="0.25"/>
    <row r="2993" s="3" customFormat="1" hidden="1" x14ac:dyDescent="0.25"/>
    <row r="2994" s="3" customFormat="1" hidden="1" x14ac:dyDescent="0.25"/>
    <row r="2995" s="3" customFormat="1" hidden="1" x14ac:dyDescent="0.25"/>
    <row r="2996" s="3" customFormat="1" hidden="1" x14ac:dyDescent="0.25"/>
    <row r="2997" s="3" customFormat="1" hidden="1" x14ac:dyDescent="0.25"/>
    <row r="2998" s="3" customFormat="1" hidden="1" x14ac:dyDescent="0.25"/>
    <row r="2999" s="3" customFormat="1" hidden="1" x14ac:dyDescent="0.25"/>
    <row r="3000" s="3" customFormat="1" hidden="1" x14ac:dyDescent="0.25"/>
    <row r="3001" s="3" customFormat="1" hidden="1" x14ac:dyDescent="0.25"/>
    <row r="3002" s="3" customFormat="1" hidden="1" x14ac:dyDescent="0.25"/>
    <row r="3003" s="3" customFormat="1" hidden="1" x14ac:dyDescent="0.25"/>
    <row r="3004" s="3" customFormat="1" hidden="1" x14ac:dyDescent="0.25"/>
    <row r="3005" s="3" customFormat="1" hidden="1" x14ac:dyDescent="0.25"/>
    <row r="3006" s="3" customFormat="1" hidden="1" x14ac:dyDescent="0.25"/>
    <row r="3007" s="3" customFormat="1" hidden="1" x14ac:dyDescent="0.25"/>
    <row r="3008" s="3" customFormat="1" hidden="1" x14ac:dyDescent="0.25"/>
    <row r="3009" s="3" customFormat="1" hidden="1" x14ac:dyDescent="0.25"/>
    <row r="3010" s="3" customFormat="1" hidden="1" x14ac:dyDescent="0.25"/>
    <row r="3011" s="3" customFormat="1" hidden="1" x14ac:dyDescent="0.25"/>
    <row r="3012" s="3" customFormat="1" hidden="1" x14ac:dyDescent="0.25"/>
    <row r="3013" s="3" customFormat="1" hidden="1" x14ac:dyDescent="0.25"/>
    <row r="3014" s="3" customFormat="1" hidden="1" x14ac:dyDescent="0.25"/>
    <row r="3015" s="3" customFormat="1" hidden="1" x14ac:dyDescent="0.25"/>
    <row r="3016" s="3" customFormat="1" hidden="1" x14ac:dyDescent="0.25"/>
    <row r="3017" s="3" customFormat="1" hidden="1" x14ac:dyDescent="0.25"/>
    <row r="3018" s="3" customFormat="1" hidden="1" x14ac:dyDescent="0.25"/>
    <row r="3019" s="3" customFormat="1" hidden="1" x14ac:dyDescent="0.25"/>
    <row r="3020" s="3" customFormat="1" hidden="1" x14ac:dyDescent="0.25"/>
    <row r="3021" s="3" customFormat="1" hidden="1" x14ac:dyDescent="0.25"/>
    <row r="3022" s="3" customFormat="1" hidden="1" x14ac:dyDescent="0.25"/>
    <row r="3023" s="3" customFormat="1" hidden="1" x14ac:dyDescent="0.25"/>
    <row r="3024" s="3" customFormat="1" hidden="1" x14ac:dyDescent="0.25"/>
    <row r="3025" s="3" customFormat="1" hidden="1" x14ac:dyDescent="0.25"/>
    <row r="3026" s="3" customFormat="1" hidden="1" x14ac:dyDescent="0.25"/>
    <row r="3027" s="3" customFormat="1" hidden="1" x14ac:dyDescent="0.25"/>
    <row r="3028" s="3" customFormat="1" hidden="1" x14ac:dyDescent="0.25"/>
    <row r="3029" s="3" customFormat="1" hidden="1" x14ac:dyDescent="0.25"/>
    <row r="3030" s="3" customFormat="1" hidden="1" x14ac:dyDescent="0.25"/>
    <row r="3031" s="3" customFormat="1" hidden="1" x14ac:dyDescent="0.25"/>
    <row r="3032" s="3" customFormat="1" hidden="1" x14ac:dyDescent="0.25"/>
    <row r="3033" s="3" customFormat="1" hidden="1" x14ac:dyDescent="0.25"/>
    <row r="3034" s="3" customFormat="1" hidden="1" x14ac:dyDescent="0.25"/>
    <row r="3035" s="3" customFormat="1" hidden="1" x14ac:dyDescent="0.25"/>
    <row r="3036" s="3" customFormat="1" hidden="1" x14ac:dyDescent="0.25"/>
    <row r="3037" s="3" customFormat="1" hidden="1" x14ac:dyDescent="0.25"/>
    <row r="3038" s="3" customFormat="1" hidden="1" x14ac:dyDescent="0.25"/>
    <row r="3039" s="3" customFormat="1" hidden="1" x14ac:dyDescent="0.25"/>
    <row r="3040" s="3" customFormat="1" hidden="1" x14ac:dyDescent="0.25"/>
    <row r="3041" s="3" customFormat="1" hidden="1" x14ac:dyDescent="0.25"/>
    <row r="3042" s="3" customFormat="1" hidden="1" x14ac:dyDescent="0.25"/>
    <row r="3043" s="3" customFormat="1" hidden="1" x14ac:dyDescent="0.25"/>
    <row r="3044" s="3" customFormat="1" hidden="1" x14ac:dyDescent="0.25"/>
    <row r="3045" s="3" customFormat="1" hidden="1" x14ac:dyDescent="0.25"/>
    <row r="3046" s="3" customFormat="1" hidden="1" x14ac:dyDescent="0.25"/>
    <row r="3047" s="3" customFormat="1" hidden="1" x14ac:dyDescent="0.25"/>
    <row r="3048" s="3" customFormat="1" hidden="1" x14ac:dyDescent="0.25"/>
    <row r="3049" s="3" customFormat="1" hidden="1" x14ac:dyDescent="0.25"/>
    <row r="3050" s="3" customFormat="1" hidden="1" x14ac:dyDescent="0.25"/>
    <row r="3051" s="3" customFormat="1" hidden="1" x14ac:dyDescent="0.25"/>
    <row r="3052" s="3" customFormat="1" hidden="1" x14ac:dyDescent="0.25"/>
    <row r="3053" s="3" customFormat="1" hidden="1" x14ac:dyDescent="0.25"/>
    <row r="3054" s="3" customFormat="1" hidden="1" x14ac:dyDescent="0.25"/>
    <row r="3055" s="3" customFormat="1" hidden="1" x14ac:dyDescent="0.25"/>
    <row r="3056" s="3" customFormat="1" hidden="1" x14ac:dyDescent="0.25"/>
    <row r="3057" s="3" customFormat="1" hidden="1" x14ac:dyDescent="0.25"/>
    <row r="3058" s="3" customFormat="1" hidden="1" x14ac:dyDescent="0.25"/>
    <row r="3059" s="3" customFormat="1" hidden="1" x14ac:dyDescent="0.25"/>
    <row r="3060" s="3" customFormat="1" hidden="1" x14ac:dyDescent="0.25"/>
    <row r="3061" s="3" customFormat="1" hidden="1" x14ac:dyDescent="0.25"/>
    <row r="3062" s="3" customFormat="1" hidden="1" x14ac:dyDescent="0.25"/>
    <row r="3063" s="3" customFormat="1" hidden="1" x14ac:dyDescent="0.25"/>
    <row r="3064" s="3" customFormat="1" hidden="1" x14ac:dyDescent="0.25"/>
    <row r="3065" s="3" customFormat="1" hidden="1" x14ac:dyDescent="0.25"/>
    <row r="3066" s="3" customFormat="1" hidden="1" x14ac:dyDescent="0.25"/>
    <row r="3067" s="3" customFormat="1" hidden="1" x14ac:dyDescent="0.25"/>
    <row r="3068" s="3" customFormat="1" hidden="1" x14ac:dyDescent="0.25"/>
    <row r="3069" s="3" customFormat="1" hidden="1" x14ac:dyDescent="0.25"/>
    <row r="3070" s="3" customFormat="1" hidden="1" x14ac:dyDescent="0.25"/>
    <row r="3071" s="3" customFormat="1" hidden="1" x14ac:dyDescent="0.25"/>
    <row r="3072" s="3" customFormat="1" hidden="1" x14ac:dyDescent="0.25"/>
    <row r="3073" s="3" customFormat="1" hidden="1" x14ac:dyDescent="0.25"/>
    <row r="3074" s="3" customFormat="1" hidden="1" x14ac:dyDescent="0.25"/>
    <row r="3075" s="3" customFormat="1" hidden="1" x14ac:dyDescent="0.25"/>
    <row r="3076" s="3" customFormat="1" hidden="1" x14ac:dyDescent="0.25"/>
    <row r="3077" s="3" customFormat="1" hidden="1" x14ac:dyDescent="0.25"/>
    <row r="3078" s="3" customFormat="1" hidden="1" x14ac:dyDescent="0.25"/>
    <row r="3079" s="3" customFormat="1" hidden="1" x14ac:dyDescent="0.25"/>
    <row r="3080" s="3" customFormat="1" hidden="1" x14ac:dyDescent="0.25"/>
    <row r="3081" s="3" customFormat="1" hidden="1" x14ac:dyDescent="0.25"/>
    <row r="3082" s="3" customFormat="1" hidden="1" x14ac:dyDescent="0.25"/>
    <row r="3083" s="3" customFormat="1" hidden="1" x14ac:dyDescent="0.25"/>
    <row r="3084" s="3" customFormat="1" hidden="1" x14ac:dyDescent="0.25"/>
    <row r="3085" s="3" customFormat="1" hidden="1" x14ac:dyDescent="0.25"/>
    <row r="3086" s="3" customFormat="1" hidden="1" x14ac:dyDescent="0.25"/>
    <row r="3087" s="3" customFormat="1" hidden="1" x14ac:dyDescent="0.25"/>
    <row r="3088" s="3" customFormat="1" hidden="1" x14ac:dyDescent="0.25"/>
    <row r="3089" s="3" customFormat="1" hidden="1" x14ac:dyDescent="0.25"/>
    <row r="3090" s="3" customFormat="1" hidden="1" x14ac:dyDescent="0.25"/>
    <row r="3091" s="3" customFormat="1" hidden="1" x14ac:dyDescent="0.25"/>
    <row r="3092" s="3" customFormat="1" hidden="1" x14ac:dyDescent="0.25"/>
    <row r="3093" s="3" customFormat="1" hidden="1" x14ac:dyDescent="0.25"/>
    <row r="3094" s="3" customFormat="1" hidden="1" x14ac:dyDescent="0.25"/>
    <row r="3095" s="3" customFormat="1" hidden="1" x14ac:dyDescent="0.25"/>
    <row r="3096" s="3" customFormat="1" hidden="1" x14ac:dyDescent="0.25"/>
    <row r="3097" s="3" customFormat="1" hidden="1" x14ac:dyDescent="0.25"/>
    <row r="3098" s="3" customFormat="1" hidden="1" x14ac:dyDescent="0.25"/>
    <row r="3099" s="3" customFormat="1" hidden="1" x14ac:dyDescent="0.25"/>
    <row r="3100" s="3" customFormat="1" hidden="1" x14ac:dyDescent="0.25"/>
    <row r="3101" s="3" customFormat="1" hidden="1" x14ac:dyDescent="0.25"/>
    <row r="3102" s="3" customFormat="1" hidden="1" x14ac:dyDescent="0.25"/>
    <row r="3103" s="3" customFormat="1" hidden="1" x14ac:dyDescent="0.25"/>
    <row r="3104" s="3" customFormat="1" hidden="1" x14ac:dyDescent="0.25"/>
    <row r="3105" s="3" customFormat="1" hidden="1" x14ac:dyDescent="0.25"/>
    <row r="3106" s="3" customFormat="1" hidden="1" x14ac:dyDescent="0.25"/>
    <row r="3107" s="3" customFormat="1" hidden="1" x14ac:dyDescent="0.25"/>
    <row r="3108" s="3" customFormat="1" hidden="1" x14ac:dyDescent="0.25"/>
    <row r="3109" s="3" customFormat="1" hidden="1" x14ac:dyDescent="0.25"/>
    <row r="3110" s="3" customFormat="1" hidden="1" x14ac:dyDescent="0.25"/>
    <row r="3111" s="3" customFormat="1" hidden="1" x14ac:dyDescent="0.25"/>
    <row r="3112" s="3" customFormat="1" hidden="1" x14ac:dyDescent="0.25"/>
    <row r="3113" s="3" customFormat="1" hidden="1" x14ac:dyDescent="0.25"/>
    <row r="3114" s="3" customFormat="1" hidden="1" x14ac:dyDescent="0.25"/>
    <row r="3115" s="3" customFormat="1" hidden="1" x14ac:dyDescent="0.25"/>
    <row r="3116" s="3" customFormat="1" hidden="1" x14ac:dyDescent="0.25"/>
    <row r="3117" s="3" customFormat="1" hidden="1" x14ac:dyDescent="0.25"/>
    <row r="3118" s="3" customFormat="1" hidden="1" x14ac:dyDescent="0.25"/>
    <row r="3119" s="3" customFormat="1" hidden="1" x14ac:dyDescent="0.25"/>
    <row r="3120" s="3" customFormat="1" hidden="1" x14ac:dyDescent="0.25"/>
    <row r="3121" s="3" customFormat="1" hidden="1" x14ac:dyDescent="0.25"/>
    <row r="3122" s="3" customFormat="1" hidden="1" x14ac:dyDescent="0.25"/>
    <row r="3123" s="3" customFormat="1" hidden="1" x14ac:dyDescent="0.25"/>
    <row r="3124" s="3" customFormat="1" hidden="1" x14ac:dyDescent="0.25"/>
    <row r="3125" s="3" customFormat="1" hidden="1" x14ac:dyDescent="0.25"/>
    <row r="3126" s="3" customFormat="1" hidden="1" x14ac:dyDescent="0.25"/>
    <row r="3127" s="3" customFormat="1" hidden="1" x14ac:dyDescent="0.25"/>
    <row r="3128" s="3" customFormat="1" hidden="1" x14ac:dyDescent="0.25"/>
    <row r="3129" s="3" customFormat="1" hidden="1" x14ac:dyDescent="0.25"/>
    <row r="3130" s="3" customFormat="1" hidden="1" x14ac:dyDescent="0.25"/>
    <row r="3131" s="3" customFormat="1" hidden="1" x14ac:dyDescent="0.25"/>
    <row r="3132" s="3" customFormat="1" hidden="1" x14ac:dyDescent="0.25"/>
    <row r="3133" s="3" customFormat="1" hidden="1" x14ac:dyDescent="0.25"/>
    <row r="3134" s="3" customFormat="1" hidden="1" x14ac:dyDescent="0.25"/>
    <row r="3135" s="3" customFormat="1" hidden="1" x14ac:dyDescent="0.25"/>
    <row r="3136" s="3" customFormat="1" hidden="1" x14ac:dyDescent="0.25"/>
    <row r="3137" s="3" customFormat="1" hidden="1" x14ac:dyDescent="0.25"/>
    <row r="3138" s="3" customFormat="1" hidden="1" x14ac:dyDescent="0.25"/>
    <row r="3139" s="3" customFormat="1" hidden="1" x14ac:dyDescent="0.25"/>
    <row r="3140" s="3" customFormat="1" hidden="1" x14ac:dyDescent="0.25"/>
    <row r="3141" s="3" customFormat="1" hidden="1" x14ac:dyDescent="0.25"/>
    <row r="3142" s="3" customFormat="1" hidden="1" x14ac:dyDescent="0.25"/>
    <row r="3143" s="3" customFormat="1" hidden="1" x14ac:dyDescent="0.25"/>
    <row r="3144" s="3" customFormat="1" hidden="1" x14ac:dyDescent="0.25"/>
    <row r="3145" s="3" customFormat="1" hidden="1" x14ac:dyDescent="0.25"/>
    <row r="3146" s="3" customFormat="1" hidden="1" x14ac:dyDescent="0.25"/>
    <row r="3147" s="3" customFormat="1" hidden="1" x14ac:dyDescent="0.25"/>
    <row r="3148" s="3" customFormat="1" hidden="1" x14ac:dyDescent="0.25"/>
    <row r="3149" s="3" customFormat="1" hidden="1" x14ac:dyDescent="0.25"/>
    <row r="3150" s="3" customFormat="1" hidden="1" x14ac:dyDescent="0.25"/>
    <row r="3151" s="3" customFormat="1" hidden="1" x14ac:dyDescent="0.25"/>
    <row r="3152" s="3" customFormat="1" hidden="1" x14ac:dyDescent="0.25"/>
    <row r="3153" s="3" customFormat="1" hidden="1" x14ac:dyDescent="0.25"/>
    <row r="3154" s="3" customFormat="1" hidden="1" x14ac:dyDescent="0.25"/>
    <row r="3155" s="3" customFormat="1" hidden="1" x14ac:dyDescent="0.25"/>
    <row r="3156" s="3" customFormat="1" hidden="1" x14ac:dyDescent="0.25"/>
    <row r="3157" s="3" customFormat="1" hidden="1" x14ac:dyDescent="0.25"/>
    <row r="3158" s="3" customFormat="1" hidden="1" x14ac:dyDescent="0.25"/>
    <row r="3159" s="3" customFormat="1" hidden="1" x14ac:dyDescent="0.25"/>
    <row r="3160" s="3" customFormat="1" hidden="1" x14ac:dyDescent="0.25"/>
    <row r="3161" s="3" customFormat="1" hidden="1" x14ac:dyDescent="0.25"/>
    <row r="3162" s="3" customFormat="1" hidden="1" x14ac:dyDescent="0.25"/>
    <row r="3163" s="3" customFormat="1" hidden="1" x14ac:dyDescent="0.25"/>
    <row r="3164" s="3" customFormat="1" hidden="1" x14ac:dyDescent="0.25"/>
    <row r="3165" s="3" customFormat="1" hidden="1" x14ac:dyDescent="0.25"/>
    <row r="3166" s="3" customFormat="1" hidden="1" x14ac:dyDescent="0.25"/>
    <row r="3167" s="3" customFormat="1" hidden="1" x14ac:dyDescent="0.25"/>
    <row r="3168" s="3" customFormat="1" hidden="1" x14ac:dyDescent="0.25"/>
    <row r="3169" s="3" customFormat="1" hidden="1" x14ac:dyDescent="0.25"/>
    <row r="3170" s="3" customFormat="1" hidden="1" x14ac:dyDescent="0.25"/>
    <row r="3171" s="3" customFormat="1" hidden="1" x14ac:dyDescent="0.25"/>
    <row r="3172" s="3" customFormat="1" hidden="1" x14ac:dyDescent="0.25"/>
    <row r="3173" s="3" customFormat="1" hidden="1" x14ac:dyDescent="0.25"/>
    <row r="3174" s="3" customFormat="1" hidden="1" x14ac:dyDescent="0.25"/>
    <row r="3175" s="3" customFormat="1" hidden="1" x14ac:dyDescent="0.25"/>
    <row r="3176" s="3" customFormat="1" hidden="1" x14ac:dyDescent="0.25"/>
    <row r="3177" s="3" customFormat="1" hidden="1" x14ac:dyDescent="0.25"/>
    <row r="3178" s="3" customFormat="1" hidden="1" x14ac:dyDescent="0.25"/>
    <row r="3179" s="3" customFormat="1" hidden="1" x14ac:dyDescent="0.25"/>
    <row r="3180" s="3" customFormat="1" hidden="1" x14ac:dyDescent="0.25"/>
    <row r="3181" s="3" customFormat="1" hidden="1" x14ac:dyDescent="0.25"/>
    <row r="3182" s="3" customFormat="1" hidden="1" x14ac:dyDescent="0.25"/>
    <row r="3183" s="3" customFormat="1" hidden="1" x14ac:dyDescent="0.25"/>
    <row r="3184" s="3" customFormat="1" hidden="1" x14ac:dyDescent="0.25"/>
    <row r="3185" s="3" customFormat="1" hidden="1" x14ac:dyDescent="0.25"/>
    <row r="3186" s="3" customFormat="1" hidden="1" x14ac:dyDescent="0.25"/>
    <row r="3187" s="3" customFormat="1" hidden="1" x14ac:dyDescent="0.25"/>
    <row r="3188" s="3" customFormat="1" hidden="1" x14ac:dyDescent="0.25"/>
    <row r="3189" s="3" customFormat="1" hidden="1" x14ac:dyDescent="0.25"/>
    <row r="3190" s="3" customFormat="1" hidden="1" x14ac:dyDescent="0.25"/>
    <row r="3191" s="3" customFormat="1" hidden="1" x14ac:dyDescent="0.25"/>
    <row r="3192" s="3" customFormat="1" hidden="1" x14ac:dyDescent="0.25"/>
    <row r="3193" s="3" customFormat="1" hidden="1" x14ac:dyDescent="0.25"/>
    <row r="3194" s="3" customFormat="1" hidden="1" x14ac:dyDescent="0.25"/>
    <row r="3195" s="3" customFormat="1" hidden="1" x14ac:dyDescent="0.25"/>
    <row r="3196" s="3" customFormat="1" hidden="1" x14ac:dyDescent="0.25"/>
    <row r="3197" s="3" customFormat="1" hidden="1" x14ac:dyDescent="0.25"/>
    <row r="3198" s="3" customFormat="1" hidden="1" x14ac:dyDescent="0.25"/>
    <row r="3199" s="3" customFormat="1" hidden="1" x14ac:dyDescent="0.25"/>
    <row r="3200" s="3" customFormat="1" hidden="1" x14ac:dyDescent="0.25"/>
    <row r="3201" s="3" customFormat="1" hidden="1" x14ac:dyDescent="0.25"/>
    <row r="3202" s="3" customFormat="1" hidden="1" x14ac:dyDescent="0.25"/>
    <row r="3203" s="3" customFormat="1" hidden="1" x14ac:dyDescent="0.25"/>
    <row r="3204" s="3" customFormat="1" hidden="1" x14ac:dyDescent="0.25"/>
    <row r="3205" s="3" customFormat="1" hidden="1" x14ac:dyDescent="0.25"/>
    <row r="3206" s="3" customFormat="1" hidden="1" x14ac:dyDescent="0.25"/>
    <row r="3207" s="3" customFormat="1" hidden="1" x14ac:dyDescent="0.25"/>
    <row r="3208" s="3" customFormat="1" hidden="1" x14ac:dyDescent="0.25"/>
    <row r="3209" s="3" customFormat="1" hidden="1" x14ac:dyDescent="0.25"/>
    <row r="3210" s="3" customFormat="1" hidden="1" x14ac:dyDescent="0.25"/>
    <row r="3211" s="3" customFormat="1" hidden="1" x14ac:dyDescent="0.25"/>
    <row r="3212" s="3" customFormat="1" hidden="1" x14ac:dyDescent="0.25"/>
    <row r="3213" s="3" customFormat="1" hidden="1" x14ac:dyDescent="0.25"/>
    <row r="3214" s="3" customFormat="1" hidden="1" x14ac:dyDescent="0.25"/>
    <row r="3215" s="3" customFormat="1" hidden="1" x14ac:dyDescent="0.25"/>
    <row r="3216" s="3" customFormat="1" hidden="1" x14ac:dyDescent="0.25"/>
    <row r="3217" s="3" customFormat="1" hidden="1" x14ac:dyDescent="0.25"/>
    <row r="3218" s="3" customFormat="1" hidden="1" x14ac:dyDescent="0.25"/>
    <row r="3219" s="3" customFormat="1" hidden="1" x14ac:dyDescent="0.25"/>
    <row r="3220" s="3" customFormat="1" hidden="1" x14ac:dyDescent="0.25"/>
    <row r="3221" s="3" customFormat="1" hidden="1" x14ac:dyDescent="0.25"/>
    <row r="3222" s="3" customFormat="1" hidden="1" x14ac:dyDescent="0.25"/>
    <row r="3223" s="3" customFormat="1" hidden="1" x14ac:dyDescent="0.25"/>
    <row r="3224" s="3" customFormat="1" hidden="1" x14ac:dyDescent="0.25"/>
    <row r="3225" s="3" customFormat="1" hidden="1" x14ac:dyDescent="0.25"/>
    <row r="3226" s="3" customFormat="1" hidden="1" x14ac:dyDescent="0.25"/>
    <row r="3227" s="3" customFormat="1" hidden="1" x14ac:dyDescent="0.25"/>
    <row r="3228" s="3" customFormat="1" hidden="1" x14ac:dyDescent="0.25"/>
    <row r="3229" s="3" customFormat="1" hidden="1" x14ac:dyDescent="0.25"/>
    <row r="3230" s="3" customFormat="1" hidden="1" x14ac:dyDescent="0.25"/>
    <row r="3231" s="3" customFormat="1" hidden="1" x14ac:dyDescent="0.25"/>
    <row r="3232" s="3" customFormat="1" hidden="1" x14ac:dyDescent="0.25"/>
    <row r="3233" s="3" customFormat="1" hidden="1" x14ac:dyDescent="0.25"/>
    <row r="3234" s="3" customFormat="1" hidden="1" x14ac:dyDescent="0.25"/>
    <row r="3235" s="3" customFormat="1" hidden="1" x14ac:dyDescent="0.25"/>
    <row r="3236" s="3" customFormat="1" hidden="1" x14ac:dyDescent="0.25"/>
    <row r="3237" s="3" customFormat="1" hidden="1" x14ac:dyDescent="0.25"/>
    <row r="3238" s="3" customFormat="1" hidden="1" x14ac:dyDescent="0.25"/>
    <row r="3239" s="3" customFormat="1" hidden="1" x14ac:dyDescent="0.25"/>
    <row r="3240" s="3" customFormat="1" hidden="1" x14ac:dyDescent="0.25"/>
    <row r="3241" s="3" customFormat="1" hidden="1" x14ac:dyDescent="0.25"/>
    <row r="3242" s="3" customFormat="1" hidden="1" x14ac:dyDescent="0.25"/>
    <row r="3243" s="3" customFormat="1" hidden="1" x14ac:dyDescent="0.25"/>
    <row r="3244" s="3" customFormat="1" hidden="1" x14ac:dyDescent="0.25"/>
    <row r="3245" s="3" customFormat="1" hidden="1" x14ac:dyDescent="0.25"/>
    <row r="3246" s="3" customFormat="1" hidden="1" x14ac:dyDescent="0.25"/>
    <row r="3247" s="3" customFormat="1" hidden="1" x14ac:dyDescent="0.25"/>
    <row r="3248" s="3" customFormat="1" hidden="1" x14ac:dyDescent="0.25"/>
    <row r="3249" s="3" customFormat="1" hidden="1" x14ac:dyDescent="0.25"/>
    <row r="3250" s="3" customFormat="1" hidden="1" x14ac:dyDescent="0.25"/>
    <row r="3251" s="3" customFormat="1" hidden="1" x14ac:dyDescent="0.25"/>
    <row r="3252" s="3" customFormat="1" hidden="1" x14ac:dyDescent="0.25"/>
    <row r="3253" s="3" customFormat="1" hidden="1" x14ac:dyDescent="0.25"/>
    <row r="3254" s="3" customFormat="1" hidden="1" x14ac:dyDescent="0.25"/>
    <row r="3255" s="3" customFormat="1" hidden="1" x14ac:dyDescent="0.25"/>
    <row r="3256" s="3" customFormat="1" hidden="1" x14ac:dyDescent="0.25"/>
    <row r="3257" s="3" customFormat="1" hidden="1" x14ac:dyDescent="0.25"/>
    <row r="3258" s="3" customFormat="1" hidden="1" x14ac:dyDescent="0.25"/>
    <row r="3259" s="3" customFormat="1" hidden="1" x14ac:dyDescent="0.25"/>
    <row r="3260" s="3" customFormat="1" hidden="1" x14ac:dyDescent="0.25"/>
    <row r="3261" s="3" customFormat="1" hidden="1" x14ac:dyDescent="0.25"/>
    <row r="3262" s="3" customFormat="1" hidden="1" x14ac:dyDescent="0.25"/>
    <row r="3263" s="3" customFormat="1" hidden="1" x14ac:dyDescent="0.25"/>
    <row r="3264" s="3" customFormat="1" hidden="1" x14ac:dyDescent="0.25"/>
    <row r="3265" s="3" customFormat="1" hidden="1" x14ac:dyDescent="0.25"/>
    <row r="3266" s="3" customFormat="1" hidden="1" x14ac:dyDescent="0.25"/>
    <row r="3267" s="3" customFormat="1" hidden="1" x14ac:dyDescent="0.25"/>
    <row r="3268" s="3" customFormat="1" hidden="1" x14ac:dyDescent="0.25"/>
    <row r="3269" s="3" customFormat="1" hidden="1" x14ac:dyDescent="0.25"/>
    <row r="3270" s="3" customFormat="1" hidden="1" x14ac:dyDescent="0.25"/>
    <row r="3271" s="3" customFormat="1" hidden="1" x14ac:dyDescent="0.25"/>
    <row r="3272" s="3" customFormat="1" hidden="1" x14ac:dyDescent="0.25"/>
    <row r="3273" s="3" customFormat="1" hidden="1" x14ac:dyDescent="0.25"/>
    <row r="3274" s="3" customFormat="1" hidden="1" x14ac:dyDescent="0.25"/>
    <row r="3275" s="3" customFormat="1" hidden="1" x14ac:dyDescent="0.25"/>
    <row r="3276" s="3" customFormat="1" hidden="1" x14ac:dyDescent="0.25"/>
    <row r="3277" s="3" customFormat="1" hidden="1" x14ac:dyDescent="0.25"/>
    <row r="3278" s="3" customFormat="1" hidden="1" x14ac:dyDescent="0.25"/>
    <row r="3279" s="3" customFormat="1" hidden="1" x14ac:dyDescent="0.25"/>
    <row r="3280" s="3" customFormat="1" hidden="1" x14ac:dyDescent="0.25"/>
    <row r="3281" s="3" customFormat="1" hidden="1" x14ac:dyDescent="0.25"/>
    <row r="3282" s="3" customFormat="1" hidden="1" x14ac:dyDescent="0.25"/>
    <row r="3283" s="3" customFormat="1" hidden="1" x14ac:dyDescent="0.25"/>
    <row r="3284" s="3" customFormat="1" hidden="1" x14ac:dyDescent="0.25"/>
    <row r="3285" s="3" customFormat="1" hidden="1" x14ac:dyDescent="0.25"/>
    <row r="3286" s="3" customFormat="1" hidden="1" x14ac:dyDescent="0.25"/>
    <row r="3287" s="3" customFormat="1" hidden="1" x14ac:dyDescent="0.25"/>
    <row r="3288" s="3" customFormat="1" hidden="1" x14ac:dyDescent="0.25"/>
    <row r="3289" s="3" customFormat="1" hidden="1" x14ac:dyDescent="0.25"/>
    <row r="3290" s="3" customFormat="1" hidden="1" x14ac:dyDescent="0.25"/>
    <row r="3291" s="3" customFormat="1" hidden="1" x14ac:dyDescent="0.25"/>
    <row r="3292" s="3" customFormat="1" hidden="1" x14ac:dyDescent="0.25"/>
    <row r="3293" s="3" customFormat="1" hidden="1" x14ac:dyDescent="0.25"/>
    <row r="3294" s="3" customFormat="1" hidden="1" x14ac:dyDescent="0.25"/>
    <row r="3295" s="3" customFormat="1" hidden="1" x14ac:dyDescent="0.25"/>
    <row r="3296" s="3" customFormat="1" hidden="1" x14ac:dyDescent="0.25"/>
    <row r="3297" s="3" customFormat="1" hidden="1" x14ac:dyDescent="0.25"/>
    <row r="3298" s="3" customFormat="1" hidden="1" x14ac:dyDescent="0.25"/>
    <row r="3299" s="3" customFormat="1" hidden="1" x14ac:dyDescent="0.25"/>
    <row r="3300" s="3" customFormat="1" hidden="1" x14ac:dyDescent="0.25"/>
    <row r="3301" s="3" customFormat="1" hidden="1" x14ac:dyDescent="0.25"/>
    <row r="3302" s="3" customFormat="1" hidden="1" x14ac:dyDescent="0.25"/>
    <row r="3303" s="3" customFormat="1" hidden="1" x14ac:dyDescent="0.25"/>
    <row r="3304" s="3" customFormat="1" hidden="1" x14ac:dyDescent="0.25"/>
    <row r="3305" s="3" customFormat="1" hidden="1" x14ac:dyDescent="0.25"/>
    <row r="3306" s="3" customFormat="1" hidden="1" x14ac:dyDescent="0.25"/>
    <row r="3307" s="3" customFormat="1" hidden="1" x14ac:dyDescent="0.25"/>
    <row r="3308" s="3" customFormat="1" hidden="1" x14ac:dyDescent="0.25"/>
    <row r="3309" s="3" customFormat="1" hidden="1" x14ac:dyDescent="0.25"/>
    <row r="3310" s="3" customFormat="1" hidden="1" x14ac:dyDescent="0.25"/>
    <row r="3311" s="3" customFormat="1" hidden="1" x14ac:dyDescent="0.25"/>
    <row r="3312" s="3" customFormat="1" hidden="1" x14ac:dyDescent="0.25"/>
    <row r="3313" s="3" customFormat="1" hidden="1" x14ac:dyDescent="0.25"/>
    <row r="3314" s="3" customFormat="1" hidden="1" x14ac:dyDescent="0.25"/>
    <row r="3315" s="3" customFormat="1" hidden="1" x14ac:dyDescent="0.25"/>
    <row r="3316" s="3" customFormat="1" hidden="1" x14ac:dyDescent="0.25"/>
    <row r="3317" s="3" customFormat="1" hidden="1" x14ac:dyDescent="0.25"/>
    <row r="3318" s="3" customFormat="1" hidden="1" x14ac:dyDescent="0.25"/>
    <row r="3319" s="3" customFormat="1" hidden="1" x14ac:dyDescent="0.25"/>
    <row r="3320" s="3" customFormat="1" hidden="1" x14ac:dyDescent="0.25"/>
    <row r="3321" s="3" customFormat="1" hidden="1" x14ac:dyDescent="0.25"/>
    <row r="3322" s="3" customFormat="1" hidden="1" x14ac:dyDescent="0.25"/>
    <row r="3323" s="3" customFormat="1" hidden="1" x14ac:dyDescent="0.25"/>
    <row r="3324" s="3" customFormat="1" hidden="1" x14ac:dyDescent="0.25"/>
    <row r="3325" s="3" customFormat="1" hidden="1" x14ac:dyDescent="0.25"/>
    <row r="3326" s="3" customFormat="1" hidden="1" x14ac:dyDescent="0.25"/>
    <row r="3327" s="3" customFormat="1" hidden="1" x14ac:dyDescent="0.25"/>
    <row r="3328" s="3" customFormat="1" hidden="1" x14ac:dyDescent="0.25"/>
    <row r="3329" s="3" customFormat="1" hidden="1" x14ac:dyDescent="0.25"/>
    <row r="3330" s="3" customFormat="1" hidden="1" x14ac:dyDescent="0.25"/>
    <row r="3331" s="3" customFormat="1" hidden="1" x14ac:dyDescent="0.25"/>
    <row r="3332" s="3" customFormat="1" hidden="1" x14ac:dyDescent="0.25"/>
    <row r="3333" s="3" customFormat="1" hidden="1" x14ac:dyDescent="0.25"/>
    <row r="3334" s="3" customFormat="1" hidden="1" x14ac:dyDescent="0.25"/>
    <row r="3335" s="3" customFormat="1" hidden="1" x14ac:dyDescent="0.25"/>
    <row r="3336" s="3" customFormat="1" hidden="1" x14ac:dyDescent="0.25"/>
    <row r="3337" s="3" customFormat="1" hidden="1" x14ac:dyDescent="0.25"/>
    <row r="3338" s="3" customFormat="1" hidden="1" x14ac:dyDescent="0.25"/>
    <row r="3339" s="3" customFormat="1" hidden="1" x14ac:dyDescent="0.25"/>
    <row r="3340" s="3" customFormat="1" hidden="1" x14ac:dyDescent="0.25"/>
    <row r="3341" s="3" customFormat="1" hidden="1" x14ac:dyDescent="0.25"/>
    <row r="3342" s="3" customFormat="1" hidden="1" x14ac:dyDescent="0.25"/>
    <row r="3343" s="3" customFormat="1" hidden="1" x14ac:dyDescent="0.25"/>
    <row r="3344" s="3" customFormat="1" hidden="1" x14ac:dyDescent="0.25"/>
    <row r="3345" s="3" customFormat="1" hidden="1" x14ac:dyDescent="0.25"/>
    <row r="3346" s="3" customFormat="1" hidden="1" x14ac:dyDescent="0.25"/>
    <row r="3347" s="3" customFormat="1" hidden="1" x14ac:dyDescent="0.25"/>
    <row r="3348" s="3" customFormat="1" hidden="1" x14ac:dyDescent="0.25"/>
    <row r="3349" s="3" customFormat="1" hidden="1" x14ac:dyDescent="0.25"/>
    <row r="3350" s="3" customFormat="1" hidden="1" x14ac:dyDescent="0.25"/>
    <row r="3351" s="3" customFormat="1" hidden="1" x14ac:dyDescent="0.25"/>
    <row r="3352" s="3" customFormat="1" hidden="1" x14ac:dyDescent="0.25"/>
    <row r="3353" s="3" customFormat="1" hidden="1" x14ac:dyDescent="0.25"/>
    <row r="3354" s="3" customFormat="1" hidden="1" x14ac:dyDescent="0.25"/>
    <row r="3355" s="3" customFormat="1" hidden="1" x14ac:dyDescent="0.25"/>
    <row r="3356" s="3" customFormat="1" hidden="1" x14ac:dyDescent="0.25"/>
    <row r="3357" s="3" customFormat="1" hidden="1" x14ac:dyDescent="0.25"/>
    <row r="3358" s="3" customFormat="1" hidden="1" x14ac:dyDescent="0.25"/>
    <row r="3359" s="3" customFormat="1" hidden="1" x14ac:dyDescent="0.25"/>
    <row r="3360" s="3" customFormat="1" hidden="1" x14ac:dyDescent="0.25"/>
    <row r="3361" s="3" customFormat="1" hidden="1" x14ac:dyDescent="0.25"/>
    <row r="3362" s="3" customFormat="1" hidden="1" x14ac:dyDescent="0.25"/>
    <row r="3363" s="3" customFormat="1" hidden="1" x14ac:dyDescent="0.25"/>
    <row r="3364" s="3" customFormat="1" hidden="1" x14ac:dyDescent="0.25"/>
    <row r="3365" s="3" customFormat="1" hidden="1" x14ac:dyDescent="0.25"/>
    <row r="3366" s="3" customFormat="1" hidden="1" x14ac:dyDescent="0.25"/>
    <row r="3367" s="3" customFormat="1" hidden="1" x14ac:dyDescent="0.25"/>
    <row r="3368" s="3" customFormat="1" hidden="1" x14ac:dyDescent="0.25"/>
    <row r="3369" s="3" customFormat="1" hidden="1" x14ac:dyDescent="0.25"/>
    <row r="3370" s="3" customFormat="1" hidden="1" x14ac:dyDescent="0.25"/>
    <row r="3371" s="3" customFormat="1" hidden="1" x14ac:dyDescent="0.25"/>
    <row r="3372" s="3" customFormat="1" hidden="1" x14ac:dyDescent="0.25"/>
    <row r="3373" s="3" customFormat="1" hidden="1" x14ac:dyDescent="0.25"/>
    <row r="3374" s="3" customFormat="1" hidden="1" x14ac:dyDescent="0.25"/>
    <row r="3375" s="3" customFormat="1" hidden="1" x14ac:dyDescent="0.25"/>
    <row r="3376" s="3" customFormat="1" hidden="1" x14ac:dyDescent="0.25"/>
    <row r="3377" s="3" customFormat="1" hidden="1" x14ac:dyDescent="0.25"/>
    <row r="3378" s="3" customFormat="1" hidden="1" x14ac:dyDescent="0.25"/>
    <row r="3379" s="3" customFormat="1" hidden="1" x14ac:dyDescent="0.25"/>
    <row r="3380" s="3" customFormat="1" hidden="1" x14ac:dyDescent="0.25"/>
    <row r="3381" s="3" customFormat="1" hidden="1" x14ac:dyDescent="0.25"/>
    <row r="3382" s="3" customFormat="1" hidden="1" x14ac:dyDescent="0.25"/>
    <row r="3383" s="3" customFormat="1" hidden="1" x14ac:dyDescent="0.25"/>
    <row r="3384" s="3" customFormat="1" hidden="1" x14ac:dyDescent="0.25"/>
    <row r="3385" s="3" customFormat="1" hidden="1" x14ac:dyDescent="0.25"/>
    <row r="3386" s="3" customFormat="1" hidden="1" x14ac:dyDescent="0.25"/>
    <row r="3387" s="3" customFormat="1" hidden="1" x14ac:dyDescent="0.25"/>
    <row r="3388" s="3" customFormat="1" hidden="1" x14ac:dyDescent="0.25"/>
    <row r="3389" s="3" customFormat="1" hidden="1" x14ac:dyDescent="0.25"/>
    <row r="3390" s="3" customFormat="1" hidden="1" x14ac:dyDescent="0.25"/>
    <row r="3391" s="3" customFormat="1" hidden="1" x14ac:dyDescent="0.25"/>
    <row r="3392" s="3" customFormat="1" hidden="1" x14ac:dyDescent="0.25"/>
    <row r="3393" s="3" customFormat="1" hidden="1" x14ac:dyDescent="0.25"/>
    <row r="3394" s="3" customFormat="1" hidden="1" x14ac:dyDescent="0.25"/>
    <row r="3395" s="3" customFormat="1" hidden="1" x14ac:dyDescent="0.25"/>
    <row r="3396" s="3" customFormat="1" hidden="1" x14ac:dyDescent="0.25"/>
    <row r="3397" s="3" customFormat="1" hidden="1" x14ac:dyDescent="0.25"/>
    <row r="3398" s="3" customFormat="1" hidden="1" x14ac:dyDescent="0.25"/>
    <row r="3399" s="3" customFormat="1" hidden="1" x14ac:dyDescent="0.25"/>
    <row r="3400" s="3" customFormat="1" hidden="1" x14ac:dyDescent="0.25"/>
    <row r="3401" s="3" customFormat="1" hidden="1" x14ac:dyDescent="0.25"/>
    <row r="3402" s="3" customFormat="1" hidden="1" x14ac:dyDescent="0.25"/>
    <row r="3403" s="3" customFormat="1" hidden="1" x14ac:dyDescent="0.25"/>
    <row r="3404" s="3" customFormat="1" hidden="1" x14ac:dyDescent="0.25"/>
    <row r="3405" s="3" customFormat="1" hidden="1" x14ac:dyDescent="0.25"/>
    <row r="3406" s="3" customFormat="1" hidden="1" x14ac:dyDescent="0.25"/>
    <row r="3407" s="3" customFormat="1" hidden="1" x14ac:dyDescent="0.25"/>
    <row r="3408" s="3" customFormat="1" hidden="1" x14ac:dyDescent="0.25"/>
    <row r="3409" s="3" customFormat="1" hidden="1" x14ac:dyDescent="0.25"/>
    <row r="3410" s="3" customFormat="1" hidden="1" x14ac:dyDescent="0.25"/>
    <row r="3411" s="3" customFormat="1" hidden="1" x14ac:dyDescent="0.25"/>
    <row r="3412" s="3" customFormat="1" hidden="1" x14ac:dyDescent="0.25"/>
    <row r="3413" s="3" customFormat="1" hidden="1" x14ac:dyDescent="0.25"/>
    <row r="3414" s="3" customFormat="1" hidden="1" x14ac:dyDescent="0.25"/>
    <row r="3415" s="3" customFormat="1" hidden="1" x14ac:dyDescent="0.25"/>
    <row r="3416" s="3" customFormat="1" hidden="1" x14ac:dyDescent="0.25"/>
    <row r="3417" s="3" customFormat="1" hidden="1" x14ac:dyDescent="0.25"/>
    <row r="3418" s="3" customFormat="1" hidden="1" x14ac:dyDescent="0.25"/>
    <row r="3419" s="3" customFormat="1" hidden="1" x14ac:dyDescent="0.25"/>
    <row r="3420" s="3" customFormat="1" hidden="1" x14ac:dyDescent="0.25"/>
    <row r="3421" s="3" customFormat="1" hidden="1" x14ac:dyDescent="0.25"/>
    <row r="3422" s="3" customFormat="1" hidden="1" x14ac:dyDescent="0.25"/>
    <row r="3423" s="3" customFormat="1" hidden="1" x14ac:dyDescent="0.25"/>
    <row r="3424" s="3" customFormat="1" hidden="1" x14ac:dyDescent="0.25"/>
    <row r="3425" s="3" customFormat="1" hidden="1" x14ac:dyDescent="0.25"/>
    <row r="3426" s="3" customFormat="1" hidden="1" x14ac:dyDescent="0.25"/>
    <row r="3427" s="3" customFormat="1" hidden="1" x14ac:dyDescent="0.25"/>
    <row r="3428" s="3" customFormat="1" hidden="1" x14ac:dyDescent="0.25"/>
    <row r="3429" s="3" customFormat="1" hidden="1" x14ac:dyDescent="0.25"/>
    <row r="3430" s="3" customFormat="1" hidden="1" x14ac:dyDescent="0.25"/>
    <row r="3431" s="3" customFormat="1" hidden="1" x14ac:dyDescent="0.25"/>
    <row r="3432" s="3" customFormat="1" hidden="1" x14ac:dyDescent="0.25"/>
    <row r="3433" s="3" customFormat="1" hidden="1" x14ac:dyDescent="0.25"/>
    <row r="3434" s="3" customFormat="1" hidden="1" x14ac:dyDescent="0.25"/>
    <row r="3435" s="3" customFormat="1" hidden="1" x14ac:dyDescent="0.25"/>
    <row r="3436" s="3" customFormat="1" hidden="1" x14ac:dyDescent="0.25"/>
    <row r="3437" s="3" customFormat="1" hidden="1" x14ac:dyDescent="0.25"/>
    <row r="3438" s="3" customFormat="1" hidden="1" x14ac:dyDescent="0.25"/>
    <row r="3439" s="3" customFormat="1" hidden="1" x14ac:dyDescent="0.25"/>
    <row r="3440" s="3" customFormat="1" hidden="1" x14ac:dyDescent="0.25"/>
    <row r="3441" s="3" customFormat="1" hidden="1" x14ac:dyDescent="0.25"/>
    <row r="3442" s="3" customFormat="1" hidden="1" x14ac:dyDescent="0.25"/>
    <row r="3443" s="3" customFormat="1" hidden="1" x14ac:dyDescent="0.25"/>
    <row r="3444" s="3" customFormat="1" hidden="1" x14ac:dyDescent="0.25"/>
    <row r="3445" s="3" customFormat="1" hidden="1" x14ac:dyDescent="0.25"/>
    <row r="3446" s="3" customFormat="1" hidden="1" x14ac:dyDescent="0.25"/>
    <row r="3447" s="3" customFormat="1" hidden="1" x14ac:dyDescent="0.25"/>
    <row r="3448" s="3" customFormat="1" hidden="1" x14ac:dyDescent="0.25"/>
    <row r="3449" s="3" customFormat="1" hidden="1" x14ac:dyDescent="0.25"/>
    <row r="3450" s="3" customFormat="1" hidden="1" x14ac:dyDescent="0.25"/>
    <row r="3451" s="3" customFormat="1" hidden="1" x14ac:dyDescent="0.25"/>
    <row r="3452" s="3" customFormat="1" hidden="1" x14ac:dyDescent="0.25"/>
    <row r="3453" s="3" customFormat="1" hidden="1" x14ac:dyDescent="0.25"/>
    <row r="3454" s="3" customFormat="1" hidden="1" x14ac:dyDescent="0.25"/>
    <row r="3455" s="3" customFormat="1" hidden="1" x14ac:dyDescent="0.25"/>
    <row r="3456" s="3" customFormat="1" hidden="1" x14ac:dyDescent="0.25"/>
    <row r="3457" s="3" customFormat="1" hidden="1" x14ac:dyDescent="0.25"/>
    <row r="3458" s="3" customFormat="1" hidden="1" x14ac:dyDescent="0.25"/>
    <row r="3459" s="3" customFormat="1" hidden="1" x14ac:dyDescent="0.25"/>
    <row r="3460" s="3" customFormat="1" hidden="1" x14ac:dyDescent="0.25"/>
    <row r="3461" s="3" customFormat="1" hidden="1" x14ac:dyDescent="0.25"/>
    <row r="3462" s="3" customFormat="1" hidden="1" x14ac:dyDescent="0.25"/>
    <row r="3463" s="3" customFormat="1" hidden="1" x14ac:dyDescent="0.25"/>
    <row r="3464" s="3" customFormat="1" hidden="1" x14ac:dyDescent="0.25"/>
    <row r="3465" s="3" customFormat="1" hidden="1" x14ac:dyDescent="0.25"/>
    <row r="3466" s="3" customFormat="1" hidden="1" x14ac:dyDescent="0.25"/>
    <row r="3467" s="3" customFormat="1" hidden="1" x14ac:dyDescent="0.25"/>
    <row r="3468" s="3" customFormat="1" hidden="1" x14ac:dyDescent="0.25"/>
    <row r="3469" s="3" customFormat="1" hidden="1" x14ac:dyDescent="0.25"/>
    <row r="3470" s="3" customFormat="1" hidden="1" x14ac:dyDescent="0.25"/>
    <row r="3471" s="3" customFormat="1" hidden="1" x14ac:dyDescent="0.25"/>
    <row r="3472" s="3" customFormat="1" hidden="1" x14ac:dyDescent="0.25"/>
    <row r="3473" s="3" customFormat="1" hidden="1" x14ac:dyDescent="0.25"/>
    <row r="3474" s="3" customFormat="1" hidden="1" x14ac:dyDescent="0.25"/>
    <row r="3475" s="3" customFormat="1" hidden="1" x14ac:dyDescent="0.25"/>
    <row r="3476" s="3" customFormat="1" hidden="1" x14ac:dyDescent="0.25"/>
    <row r="3477" s="3" customFormat="1" hidden="1" x14ac:dyDescent="0.25"/>
    <row r="3478" s="3" customFormat="1" hidden="1" x14ac:dyDescent="0.25"/>
    <row r="3479" s="3" customFormat="1" hidden="1" x14ac:dyDescent="0.25"/>
    <row r="3480" s="3" customFormat="1" hidden="1" x14ac:dyDescent="0.25"/>
    <row r="3481" s="3" customFormat="1" hidden="1" x14ac:dyDescent="0.25"/>
    <row r="3482" s="3" customFormat="1" hidden="1" x14ac:dyDescent="0.25"/>
    <row r="3483" s="3" customFormat="1" hidden="1" x14ac:dyDescent="0.25"/>
    <row r="3484" s="3" customFormat="1" hidden="1" x14ac:dyDescent="0.25"/>
    <row r="3485" s="3" customFormat="1" hidden="1" x14ac:dyDescent="0.25"/>
    <row r="3486" s="3" customFormat="1" hidden="1" x14ac:dyDescent="0.25"/>
    <row r="3487" s="3" customFormat="1" hidden="1" x14ac:dyDescent="0.25"/>
    <row r="3488" s="3" customFormat="1" hidden="1" x14ac:dyDescent="0.25"/>
    <row r="3489" s="3" customFormat="1" hidden="1" x14ac:dyDescent="0.25"/>
    <row r="3490" s="3" customFormat="1" hidden="1" x14ac:dyDescent="0.25"/>
    <row r="3491" s="3" customFormat="1" hidden="1" x14ac:dyDescent="0.25"/>
    <row r="3492" s="3" customFormat="1" hidden="1" x14ac:dyDescent="0.25"/>
    <row r="3493" s="3" customFormat="1" hidden="1" x14ac:dyDescent="0.25"/>
    <row r="3494" s="3" customFormat="1" hidden="1" x14ac:dyDescent="0.25"/>
    <row r="3495" s="3" customFormat="1" hidden="1" x14ac:dyDescent="0.25"/>
    <row r="3496" s="3" customFormat="1" hidden="1" x14ac:dyDescent="0.25"/>
    <row r="3497" s="3" customFormat="1" hidden="1" x14ac:dyDescent="0.25"/>
    <row r="3498" s="3" customFormat="1" hidden="1" x14ac:dyDescent="0.25"/>
    <row r="3499" s="3" customFormat="1" hidden="1" x14ac:dyDescent="0.25"/>
    <row r="3500" s="3" customFormat="1" hidden="1" x14ac:dyDescent="0.25"/>
    <row r="3501" s="3" customFormat="1" hidden="1" x14ac:dyDescent="0.25"/>
    <row r="3502" s="3" customFormat="1" hidden="1" x14ac:dyDescent="0.25"/>
    <row r="3503" s="3" customFormat="1" hidden="1" x14ac:dyDescent="0.25"/>
    <row r="3504" s="3" customFormat="1" hidden="1" x14ac:dyDescent="0.25"/>
    <row r="3505" s="3" customFormat="1" hidden="1" x14ac:dyDescent="0.25"/>
    <row r="3506" s="3" customFormat="1" hidden="1" x14ac:dyDescent="0.25"/>
    <row r="3507" s="3" customFormat="1" hidden="1" x14ac:dyDescent="0.25"/>
    <row r="3508" s="3" customFormat="1" hidden="1" x14ac:dyDescent="0.25"/>
    <row r="3509" s="3" customFormat="1" hidden="1" x14ac:dyDescent="0.25"/>
    <row r="3510" s="3" customFormat="1" hidden="1" x14ac:dyDescent="0.25"/>
    <row r="3511" s="3" customFormat="1" hidden="1" x14ac:dyDescent="0.25"/>
    <row r="3512" s="3" customFormat="1" hidden="1" x14ac:dyDescent="0.25"/>
    <row r="3513" s="3" customFormat="1" hidden="1" x14ac:dyDescent="0.25"/>
    <row r="3514" s="3" customFormat="1" hidden="1" x14ac:dyDescent="0.25"/>
    <row r="3515" s="3" customFormat="1" hidden="1" x14ac:dyDescent="0.25"/>
    <row r="3516" s="3" customFormat="1" hidden="1" x14ac:dyDescent="0.25"/>
    <row r="3517" s="3" customFormat="1" hidden="1" x14ac:dyDescent="0.25"/>
    <row r="3518" s="3" customFormat="1" hidden="1" x14ac:dyDescent="0.25"/>
    <row r="3519" s="3" customFormat="1" hidden="1" x14ac:dyDescent="0.25"/>
    <row r="3520" s="3" customFormat="1" hidden="1" x14ac:dyDescent="0.25"/>
    <row r="3521" s="3" customFormat="1" hidden="1" x14ac:dyDescent="0.25"/>
    <row r="3522" s="3" customFormat="1" hidden="1" x14ac:dyDescent="0.25"/>
    <row r="3523" s="3" customFormat="1" hidden="1" x14ac:dyDescent="0.25"/>
    <row r="3524" s="3" customFormat="1" hidden="1" x14ac:dyDescent="0.25"/>
    <row r="3525" s="3" customFormat="1" hidden="1" x14ac:dyDescent="0.25"/>
    <row r="3526" s="3" customFormat="1" hidden="1" x14ac:dyDescent="0.25"/>
    <row r="3527" s="3" customFormat="1" hidden="1" x14ac:dyDescent="0.25"/>
    <row r="3528" s="3" customFormat="1" hidden="1" x14ac:dyDescent="0.25"/>
    <row r="3529" s="3" customFormat="1" hidden="1" x14ac:dyDescent="0.25"/>
    <row r="3530" s="3" customFormat="1" hidden="1" x14ac:dyDescent="0.25"/>
    <row r="3531" s="3" customFormat="1" hidden="1" x14ac:dyDescent="0.25"/>
    <row r="3532" s="3" customFormat="1" hidden="1" x14ac:dyDescent="0.25"/>
    <row r="3533" s="3" customFormat="1" hidden="1" x14ac:dyDescent="0.25"/>
    <row r="3534" s="3" customFormat="1" hidden="1" x14ac:dyDescent="0.25"/>
    <row r="3535" s="3" customFormat="1" hidden="1" x14ac:dyDescent="0.25"/>
    <row r="3536" s="3" customFormat="1" hidden="1" x14ac:dyDescent="0.25"/>
    <row r="3537" s="3" customFormat="1" hidden="1" x14ac:dyDescent="0.25"/>
    <row r="3538" s="3" customFormat="1" hidden="1" x14ac:dyDescent="0.25"/>
    <row r="3539" s="3" customFormat="1" hidden="1" x14ac:dyDescent="0.25"/>
    <row r="3540" s="3" customFormat="1" hidden="1" x14ac:dyDescent="0.25"/>
    <row r="3541" s="3" customFormat="1" hidden="1" x14ac:dyDescent="0.25"/>
    <row r="3542" s="3" customFormat="1" hidden="1" x14ac:dyDescent="0.25"/>
    <row r="3543" s="3" customFormat="1" hidden="1" x14ac:dyDescent="0.25"/>
    <row r="3544" s="3" customFormat="1" hidden="1" x14ac:dyDescent="0.25"/>
    <row r="3545" s="3" customFormat="1" hidden="1" x14ac:dyDescent="0.25"/>
    <row r="3546" s="3" customFormat="1" hidden="1" x14ac:dyDescent="0.25"/>
    <row r="3547" s="3" customFormat="1" hidden="1" x14ac:dyDescent="0.25"/>
    <row r="3548" s="3" customFormat="1" hidden="1" x14ac:dyDescent="0.25"/>
    <row r="3549" s="3" customFormat="1" hidden="1" x14ac:dyDescent="0.25"/>
    <row r="3550" s="3" customFormat="1" hidden="1" x14ac:dyDescent="0.25"/>
    <row r="3551" s="3" customFormat="1" hidden="1" x14ac:dyDescent="0.25"/>
    <row r="3552" s="3" customFormat="1" hidden="1" x14ac:dyDescent="0.25"/>
    <row r="3553" s="3" customFormat="1" hidden="1" x14ac:dyDescent="0.25"/>
    <row r="3554" s="3" customFormat="1" hidden="1" x14ac:dyDescent="0.25"/>
    <row r="3555" s="3" customFormat="1" hidden="1" x14ac:dyDescent="0.25"/>
    <row r="3556" s="3" customFormat="1" hidden="1" x14ac:dyDescent="0.25"/>
    <row r="3557" s="3" customFormat="1" hidden="1" x14ac:dyDescent="0.25"/>
    <row r="3558" s="3" customFormat="1" hidden="1" x14ac:dyDescent="0.25"/>
    <row r="3559" s="3" customFormat="1" hidden="1" x14ac:dyDescent="0.25"/>
    <row r="3560" s="3" customFormat="1" hidden="1" x14ac:dyDescent="0.25"/>
    <row r="3561" s="3" customFormat="1" hidden="1" x14ac:dyDescent="0.25"/>
    <row r="3562" s="3" customFormat="1" hidden="1" x14ac:dyDescent="0.25"/>
    <row r="3563" s="3" customFormat="1" hidden="1" x14ac:dyDescent="0.25"/>
    <row r="3564" s="3" customFormat="1" hidden="1" x14ac:dyDescent="0.25"/>
    <row r="3565" s="3" customFormat="1" hidden="1" x14ac:dyDescent="0.25"/>
    <row r="3566" s="3" customFormat="1" hidden="1" x14ac:dyDescent="0.25"/>
    <row r="3567" s="3" customFormat="1" hidden="1" x14ac:dyDescent="0.25"/>
    <row r="3568" s="3" customFormat="1" hidden="1" x14ac:dyDescent="0.25"/>
    <row r="3569" s="3" customFormat="1" hidden="1" x14ac:dyDescent="0.25"/>
    <row r="3570" s="3" customFormat="1" hidden="1" x14ac:dyDescent="0.25"/>
    <row r="3571" s="3" customFormat="1" hidden="1" x14ac:dyDescent="0.25"/>
    <row r="3572" s="3" customFormat="1" hidden="1" x14ac:dyDescent="0.25"/>
    <row r="3573" s="3" customFormat="1" hidden="1" x14ac:dyDescent="0.25"/>
    <row r="3574" s="3" customFormat="1" hidden="1" x14ac:dyDescent="0.25"/>
    <row r="3575" s="3" customFormat="1" hidden="1" x14ac:dyDescent="0.25"/>
    <row r="3576" s="3" customFormat="1" hidden="1" x14ac:dyDescent="0.25"/>
    <row r="3577" s="3" customFormat="1" hidden="1" x14ac:dyDescent="0.25"/>
    <row r="3578" s="3" customFormat="1" hidden="1" x14ac:dyDescent="0.25"/>
    <row r="3579" s="3" customFormat="1" hidden="1" x14ac:dyDescent="0.25"/>
    <row r="3580" s="3" customFormat="1" hidden="1" x14ac:dyDescent="0.25"/>
    <row r="3581" s="3" customFormat="1" hidden="1" x14ac:dyDescent="0.25"/>
    <row r="3582" s="3" customFormat="1" hidden="1" x14ac:dyDescent="0.25"/>
    <row r="3583" s="3" customFormat="1" hidden="1" x14ac:dyDescent="0.25"/>
    <row r="3584" s="3" customFormat="1" hidden="1" x14ac:dyDescent="0.25"/>
    <row r="3585" s="3" customFormat="1" hidden="1" x14ac:dyDescent="0.25"/>
    <row r="3586" s="3" customFormat="1" hidden="1" x14ac:dyDescent="0.25"/>
    <row r="3587" s="3" customFormat="1" hidden="1" x14ac:dyDescent="0.25"/>
  </sheetData>
  <sheetProtection selectLockedCells="1"/>
  <mergeCells count="8">
    <mergeCell ref="A33:C33"/>
    <mergeCell ref="A22:B22"/>
    <mergeCell ref="A27:B27"/>
    <mergeCell ref="A3:B3"/>
    <mergeCell ref="A9:B9"/>
    <mergeCell ref="A11:B11"/>
    <mergeCell ref="A17:B17"/>
    <mergeCell ref="A31:C31"/>
  </mergeCells>
  <dataValidations count="2">
    <dataValidation type="list" allowBlank="1" showInputMessage="1" showErrorMessage="1" sqref="B12" xr:uid="{A686B3F5-EACE-4B58-BCA5-F1E2A9ECE169}">
      <formula1>$A$47</formula1>
    </dataValidation>
    <dataValidation type="list" allowBlank="1" showInputMessage="1" showErrorMessage="1" sqref="B23 B18" xr:uid="{A2A99F9A-2A34-4EFF-BB46-F03EE9408E05}">
      <formula1>$A$34</formula1>
    </dataValidation>
  </dataValidations>
  <hyperlinks>
    <hyperlink ref="A1" location="CoverSheet!A1" display="Back to Cover Sheet" xr:uid="{787745ED-E6A2-4475-AECB-C8C4B98D8734}"/>
  </hyperlink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BC58-6721-4BF2-AC9D-82238FBBCDE4}">
  <sheetPr>
    <tabColor rgb="FFFFFF00"/>
  </sheetPr>
  <dimension ref="A1:XFC3570"/>
  <sheetViews>
    <sheetView showGridLines="0" topLeftCell="A3" zoomScaleNormal="100" workbookViewId="0">
      <selection activeCell="B11" sqref="B11"/>
    </sheetView>
  </sheetViews>
  <sheetFormatPr defaultColWidth="8.7109375" defaultRowHeight="15" customHeight="1" zeroHeight="1" x14ac:dyDescent="0.25"/>
  <cols>
    <col min="1" max="1" width="37" style="3" customWidth="1"/>
    <col min="2" max="2" width="30.7109375" style="3" customWidth="1"/>
    <col min="3" max="3" width="36.7109375" style="3" customWidth="1"/>
    <col min="4" max="4" width="46.5703125" style="3" customWidth="1"/>
    <col min="5" max="5" width="14" style="3" hidden="1" customWidth="1"/>
    <col min="6" max="16381" width="8.7109375" style="3" hidden="1" customWidth="1"/>
    <col min="16382" max="16382" width="8.42578125" style="3" hidden="1" customWidth="1"/>
    <col min="16383" max="16383" width="0.140625" style="3" hidden="1" customWidth="1"/>
    <col min="16384" max="16384" width="14.7109375" style="3" hidden="1" customWidth="1"/>
  </cols>
  <sheetData>
    <row r="1" spans="1:5" ht="15.75" hidden="1" thickBot="1" x14ac:dyDescent="0.3">
      <c r="A1" s="11" t="s">
        <v>8</v>
      </c>
    </row>
    <row r="2" spans="1:5" ht="15.75" hidden="1" thickBot="1" x14ac:dyDescent="0.3"/>
    <row r="3" spans="1:5" ht="76.5" customHeight="1" x14ac:dyDescent="0.25">
      <c r="A3" s="157" t="s">
        <v>382</v>
      </c>
      <c r="B3" s="158"/>
      <c r="C3" s="10"/>
      <c r="D3" s="117" t="s">
        <v>461</v>
      </c>
    </row>
    <row r="4" spans="1:5" ht="15.75" customHeight="1" x14ac:dyDescent="0.25">
      <c r="A4" s="42" t="s">
        <v>285</v>
      </c>
      <c r="B4" s="52" t="str">
        <f>'Cover Sheet'!B9</f>
        <v>May</v>
      </c>
      <c r="C4" s="8"/>
    </row>
    <row r="5" spans="1:5" ht="15.75" customHeight="1" x14ac:dyDescent="0.25">
      <c r="A5" s="42" t="s">
        <v>0</v>
      </c>
      <c r="B5" s="52" t="str">
        <f>Pharmacy_Address1</f>
        <v>Auto Populates</v>
      </c>
      <c r="C5" s="8"/>
    </row>
    <row r="6" spans="1:5" ht="15" customHeight="1" x14ac:dyDescent="0.25">
      <c r="A6" s="42" t="s">
        <v>1</v>
      </c>
      <c r="B6" s="52">
        <f>Contractor_Code</f>
        <v>0</v>
      </c>
      <c r="C6" s="8"/>
    </row>
    <row r="7" spans="1:5" x14ac:dyDescent="0.25">
      <c r="A7" s="42" t="s">
        <v>293</v>
      </c>
      <c r="B7" s="53">
        <f>Date</f>
        <v>45817</v>
      </c>
      <c r="C7" s="8"/>
    </row>
    <row r="8" spans="1:5" x14ac:dyDescent="0.25">
      <c r="A8" s="43"/>
      <c r="B8" s="44"/>
      <c r="C8" s="8"/>
    </row>
    <row r="9" spans="1:5" ht="14.25" customHeight="1" x14ac:dyDescent="0.25">
      <c r="A9" s="159" t="s">
        <v>358</v>
      </c>
      <c r="B9" s="159"/>
      <c r="C9" s="8"/>
    </row>
    <row r="10" spans="1:5" x14ac:dyDescent="0.25">
      <c r="A10" s="68" t="s">
        <v>380</v>
      </c>
      <c r="B10" s="113">
        <v>0</v>
      </c>
      <c r="C10" s="8"/>
    </row>
    <row r="11" spans="1:5" x14ac:dyDescent="0.25">
      <c r="A11" s="70" t="s">
        <v>463</v>
      </c>
      <c r="B11" s="113">
        <v>0</v>
      </c>
      <c r="C11" s="8"/>
    </row>
    <row r="12" spans="1:5" x14ac:dyDescent="0.25">
      <c r="A12" s="139" t="s">
        <v>381</v>
      </c>
      <c r="B12" s="45">
        <f>(B10*B11)*0.45</f>
        <v>0</v>
      </c>
      <c r="C12" s="8"/>
    </row>
    <row r="13" spans="1:5" ht="31.5" customHeight="1" thickBot="1" x14ac:dyDescent="0.3">
      <c r="A13" s="9"/>
      <c r="B13" s="4"/>
      <c r="C13" s="8"/>
    </row>
    <row r="14" spans="1:5" ht="62.25" customHeight="1" thickBot="1" x14ac:dyDescent="0.3">
      <c r="A14" s="160" t="s">
        <v>467</v>
      </c>
      <c r="B14" s="161"/>
      <c r="C14" s="162"/>
      <c r="D14" s="114"/>
      <c r="E14" s="12"/>
    </row>
    <row r="15" spans="1:5" s="1" customFormat="1" ht="20.25" customHeight="1" thickBot="1" x14ac:dyDescent="0.3">
      <c r="A15" s="46" t="s">
        <v>7</v>
      </c>
      <c r="B15" s="47"/>
      <c r="C15" s="48"/>
      <c r="D15" s="115"/>
      <c r="E15" s="26"/>
    </row>
    <row r="16" spans="1:5" x14ac:dyDescent="0.25">
      <c r="A16" s="163" t="str">
        <f>'Cover Sheet'!B11</f>
        <v>Joe Bloggs</v>
      </c>
      <c r="B16" s="164"/>
      <c r="C16" s="165"/>
    </row>
    <row r="17" spans="1:3" x14ac:dyDescent="0.25">
      <c r="A17"/>
      <c r="B17"/>
      <c r="C17"/>
    </row>
    <row r="18" spans="1:3" hidden="1" x14ac:dyDescent="0.25"/>
    <row r="19" spans="1:3" hidden="1" x14ac:dyDescent="0.25"/>
    <row r="20" spans="1:3" hidden="1" x14ac:dyDescent="0.25"/>
    <row r="21" spans="1:3" hidden="1" x14ac:dyDescent="0.25"/>
    <row r="22" spans="1:3" hidden="1" x14ac:dyDescent="0.25"/>
    <row r="23" spans="1:3" hidden="1" x14ac:dyDescent="0.25"/>
    <row r="24" spans="1:3" hidden="1" x14ac:dyDescent="0.25"/>
    <row r="25" spans="1:3" hidden="1" x14ac:dyDescent="0.25"/>
    <row r="26" spans="1:3" hidden="1" x14ac:dyDescent="0.25"/>
    <row r="27" spans="1:3" hidden="1" x14ac:dyDescent="0.25"/>
    <row r="28" spans="1:3" hidden="1" x14ac:dyDescent="0.25"/>
    <row r="29" spans="1:3" hidden="1" x14ac:dyDescent="0.25"/>
    <row r="30" spans="1:3" hidden="1" x14ac:dyDescent="0.25"/>
    <row r="31" spans="1:3" hidden="1" x14ac:dyDescent="0.25"/>
    <row r="32" spans="1: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</sheetData>
  <sheetProtection algorithmName="SHA-512" hashValue="U65y0vQbhlVdBpAGLqB/zKxOARBCLmc1hAxuJ9KE3iHKHTzTJTC2i7FsVBpVr0zOpbVlcm+emzldwTi2W/tQzA==" saltValue="m5dwkO5ha9pZQwKmmV+yzA==" spinCount="100000" sheet="1" objects="1" scenarios="1" selectLockedCells="1"/>
  <mergeCells count="4">
    <mergeCell ref="A3:B3"/>
    <mergeCell ref="A9:B9"/>
    <mergeCell ref="A14:C14"/>
    <mergeCell ref="A16:C16"/>
  </mergeCells>
  <hyperlinks>
    <hyperlink ref="A1" location="CoverSheet!A1" display="Back to Cover Sheet" xr:uid="{AA969CF5-746F-4D57-854F-E4260ED43CA0}"/>
  </hyperlink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5376-6C59-4737-B259-E9C65C4443AA}">
  <sheetPr>
    <tabColor rgb="FFFFFF00"/>
  </sheetPr>
  <dimension ref="A1:XFC3579"/>
  <sheetViews>
    <sheetView showGridLines="0" topLeftCell="A4" zoomScaleNormal="100" workbookViewId="0">
      <selection activeCell="B17" sqref="B17"/>
    </sheetView>
  </sheetViews>
  <sheetFormatPr defaultColWidth="8.7109375" defaultRowHeight="15" customHeight="1" zeroHeight="1" x14ac:dyDescent="0.25"/>
  <cols>
    <col min="1" max="1" width="59" customWidth="1"/>
    <col min="2" max="2" width="26.5703125" customWidth="1"/>
    <col min="3" max="3" width="36.7109375" customWidth="1"/>
    <col min="4" max="4" width="45.140625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</row>
    <row r="2" spans="1:4" ht="15.75" hidden="1" thickBot="1" x14ac:dyDescent="0.3"/>
    <row r="3" spans="1:4" ht="76.5" customHeight="1" x14ac:dyDescent="0.25">
      <c r="A3" s="157" t="s">
        <v>349</v>
      </c>
      <c r="B3" s="158"/>
      <c r="C3" s="10"/>
      <c r="D3" s="116" t="s">
        <v>461</v>
      </c>
    </row>
    <row r="4" spans="1:4" ht="15.75" customHeight="1" x14ac:dyDescent="0.25">
      <c r="A4" s="42" t="s">
        <v>285</v>
      </c>
      <c r="B4" s="52" t="str">
        <f>'Cover Sheet'!B9</f>
        <v>May</v>
      </c>
      <c r="C4" s="8"/>
    </row>
    <row r="5" spans="1:4" ht="15.75" customHeight="1" x14ac:dyDescent="0.25">
      <c r="A5" s="42" t="s">
        <v>0</v>
      </c>
      <c r="B5" s="52" t="str">
        <f>Pharmacy_Address1</f>
        <v>Auto Populates</v>
      </c>
      <c r="C5" s="8"/>
    </row>
    <row r="6" spans="1:4" ht="15" customHeight="1" x14ac:dyDescent="0.25">
      <c r="A6" s="42" t="s">
        <v>1</v>
      </c>
      <c r="B6" s="52">
        <f>Contractor_Code</f>
        <v>0</v>
      </c>
      <c r="C6" s="8"/>
    </row>
    <row r="7" spans="1:4" x14ac:dyDescent="0.25">
      <c r="A7" s="42" t="s">
        <v>293</v>
      </c>
      <c r="B7" s="53">
        <f>Date</f>
        <v>45817</v>
      </c>
      <c r="C7" s="8"/>
    </row>
    <row r="8" spans="1:4" x14ac:dyDescent="0.25">
      <c r="A8" s="43"/>
      <c r="B8" s="44"/>
      <c r="C8" s="8"/>
    </row>
    <row r="9" spans="1:4" ht="18" customHeight="1" x14ac:dyDescent="0.25">
      <c r="A9" s="43" t="s">
        <v>434</v>
      </c>
      <c r="B9" s="4"/>
      <c r="C9" s="8"/>
    </row>
    <row r="10" spans="1:4" x14ac:dyDescent="0.25">
      <c r="A10" s="42" t="s">
        <v>350</v>
      </c>
      <c r="B10" s="146"/>
      <c r="C10" s="151" t="s">
        <v>295</v>
      </c>
    </row>
    <row r="11" spans="1:4" x14ac:dyDescent="0.25">
      <c r="A11" s="9"/>
      <c r="B11" s="4"/>
      <c r="C11" s="8"/>
    </row>
    <row r="12" spans="1:4" x14ac:dyDescent="0.25">
      <c r="A12" s="159" t="s">
        <v>358</v>
      </c>
      <c r="B12" s="159"/>
      <c r="C12" s="8"/>
    </row>
    <row r="13" spans="1:4" x14ac:dyDescent="0.25">
      <c r="A13" s="44" t="s">
        <v>372</v>
      </c>
      <c r="B13" s="4"/>
      <c r="C13" s="8"/>
    </row>
    <row r="14" spans="1:4" x14ac:dyDescent="0.25">
      <c r="A14" s="68" t="s">
        <v>480</v>
      </c>
      <c r="B14" s="143">
        <v>0</v>
      </c>
      <c r="C14" s="8"/>
    </row>
    <row r="15" spans="1:4" ht="17.25" customHeight="1" x14ac:dyDescent="0.25">
      <c r="A15" s="69"/>
      <c r="B15" s="64"/>
      <c r="C15" s="8"/>
      <c r="D15" s="140"/>
    </row>
    <row r="16" spans="1:4" ht="15" customHeight="1" x14ac:dyDescent="0.25">
      <c r="A16" s="43" t="s">
        <v>356</v>
      </c>
      <c r="C16" s="8"/>
      <c r="D16" s="140"/>
    </row>
    <row r="17" spans="1:5" x14ac:dyDescent="0.25">
      <c r="A17" s="68" t="s">
        <v>353</v>
      </c>
      <c r="B17" s="144">
        <v>0</v>
      </c>
      <c r="C17" s="8"/>
    </row>
    <row r="18" spans="1:5" x14ac:dyDescent="0.25">
      <c r="A18" s="141" t="s">
        <v>351</v>
      </c>
      <c r="B18" s="145" t="s">
        <v>355</v>
      </c>
      <c r="C18" s="8"/>
    </row>
    <row r="19" spans="1:5" x14ac:dyDescent="0.25">
      <c r="A19" s="139" t="s">
        <v>354</v>
      </c>
      <c r="B19" s="45">
        <f>B17*55</f>
        <v>0</v>
      </c>
      <c r="C19" s="8"/>
    </row>
    <row r="20" spans="1:5" x14ac:dyDescent="0.25">
      <c r="A20" s="9"/>
      <c r="B20" s="4"/>
      <c r="C20" s="8"/>
    </row>
    <row r="21" spans="1:5" ht="18" customHeight="1" x14ac:dyDescent="0.25">
      <c r="A21" s="139" t="s">
        <v>357</v>
      </c>
      <c r="B21" s="45">
        <f>B10+B14+B19</f>
        <v>0</v>
      </c>
      <c r="C21" s="8"/>
    </row>
    <row r="22" spans="1:5" ht="15.75" thickBot="1" x14ac:dyDescent="0.3">
      <c r="A22" s="9"/>
      <c r="B22" s="4"/>
      <c r="C22" s="8"/>
    </row>
    <row r="23" spans="1:5" ht="60.75" customHeight="1" thickBot="1" x14ac:dyDescent="0.3">
      <c r="A23" s="160" t="s">
        <v>468</v>
      </c>
      <c r="B23" s="161"/>
      <c r="C23" s="162"/>
      <c r="D23" s="12"/>
      <c r="E23" s="12"/>
    </row>
    <row r="24" spans="1:5" s="120" customFormat="1" ht="20.25" customHeight="1" thickBot="1" x14ac:dyDescent="0.3">
      <c r="A24" s="46" t="s">
        <v>7</v>
      </c>
      <c r="B24" s="47"/>
      <c r="C24" s="48"/>
      <c r="D24" s="26"/>
      <c r="E24" s="26"/>
    </row>
    <row r="25" spans="1:5" x14ac:dyDescent="0.25">
      <c r="A25" s="163" t="str">
        <f>'Cover Sheet'!B11</f>
        <v>Joe Bloggs</v>
      </c>
      <c r="B25" s="164"/>
      <c r="C25" s="165"/>
    </row>
    <row r="26" spans="1:5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spans="1:1" hidden="1" x14ac:dyDescent="0.25"/>
    <row r="34" spans="1:1" hidden="1" x14ac:dyDescent="0.25"/>
    <row r="35" spans="1:1" hidden="1" x14ac:dyDescent="0.25"/>
    <row r="36" spans="1:1" hidden="1" x14ac:dyDescent="0.25"/>
    <row r="37" spans="1:1" hidden="1" x14ac:dyDescent="0.25"/>
    <row r="38" spans="1:1" hidden="1" x14ac:dyDescent="0.25"/>
    <row r="39" spans="1:1" hidden="1" x14ac:dyDescent="0.25"/>
    <row r="40" spans="1:1" hidden="1" x14ac:dyDescent="0.25"/>
    <row r="41" spans="1:1" hidden="1" x14ac:dyDescent="0.25">
      <c r="A41" s="142">
        <v>165</v>
      </c>
    </row>
    <row r="42" spans="1:1" hidden="1" x14ac:dyDescent="0.25">
      <c r="A42" s="142">
        <v>220</v>
      </c>
    </row>
    <row r="43" spans="1:1" hidden="1" x14ac:dyDescent="0.25"/>
    <row r="44" spans="1:1" hidden="1" x14ac:dyDescent="0.25"/>
    <row r="45" spans="1:1" hidden="1" x14ac:dyDescent="0.25"/>
    <row r="46" spans="1:1" hidden="1" x14ac:dyDescent="0.25"/>
    <row r="47" spans="1:1" hidden="1" x14ac:dyDescent="0.25"/>
    <row r="48" spans="1: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</sheetData>
  <sheetProtection algorithmName="SHA-512" hashValue="FfqgeBd62LXRkZgoVhw8urOsk3+wV8+kJ9RWKLS4tBsD6NnHjDzPTrM8mAOGgsUBt4LSkkJfzwi8grSnlGZy+Q==" saltValue="pr29Ds00n0VQV/FdyQuoew==" spinCount="100000" sheet="1" objects="1" scenarios="1" selectLockedCells="1"/>
  <mergeCells count="4">
    <mergeCell ref="A3:B3"/>
    <mergeCell ref="A12:B12"/>
    <mergeCell ref="A23:C23"/>
    <mergeCell ref="A25:C25"/>
  </mergeCells>
  <dataValidations count="1">
    <dataValidation type="list" allowBlank="1" showInputMessage="1" showErrorMessage="1" sqref="B10" xr:uid="{4FB039E2-5392-4B48-9F58-8CEF113C9C6D}">
      <formula1>$A$41:$A$42</formula1>
    </dataValidation>
  </dataValidations>
  <hyperlinks>
    <hyperlink ref="A1" location="CoverSheet!A1" display="Back to Cover Sheet" xr:uid="{0E768473-BD2A-42F4-8EF9-5D0328118108}"/>
  </hyperlink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518D-1B5E-456A-80B9-ED7419E2A043}">
  <sheetPr>
    <tabColor rgb="FFFFFF00"/>
  </sheetPr>
  <dimension ref="A1:XFC3570"/>
  <sheetViews>
    <sheetView showGridLines="0" topLeftCell="A3" zoomScaleNormal="100" workbookViewId="0">
      <selection activeCell="B11" activeCellId="1" sqref="D3:D17 B11"/>
    </sheetView>
  </sheetViews>
  <sheetFormatPr defaultColWidth="8.7109375" defaultRowHeight="15" customHeight="1" zeroHeight="1" x14ac:dyDescent="0.25"/>
  <cols>
    <col min="1" max="1" width="55.5703125" customWidth="1"/>
    <col min="2" max="2" width="34.28515625" customWidth="1"/>
    <col min="3" max="3" width="36.7109375" customWidth="1"/>
    <col min="4" max="4" width="44.140625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5" ht="15.75" hidden="1" thickBot="1" x14ac:dyDescent="0.3">
      <c r="A1" s="136" t="s">
        <v>8</v>
      </c>
    </row>
    <row r="2" spans="1:5" ht="15.75" hidden="1" thickBot="1" x14ac:dyDescent="0.3"/>
    <row r="3" spans="1:5" ht="76.5" customHeight="1" x14ac:dyDescent="0.25">
      <c r="A3" s="157" t="s">
        <v>301</v>
      </c>
      <c r="B3" s="158"/>
      <c r="C3" s="10"/>
      <c r="D3" s="117" t="s">
        <v>461</v>
      </c>
    </row>
    <row r="4" spans="1:5" ht="15.75" customHeight="1" x14ac:dyDescent="0.25">
      <c r="A4" s="42" t="s">
        <v>285</v>
      </c>
      <c r="B4" s="52" t="str">
        <f>'Cover Sheet'!B9</f>
        <v>May</v>
      </c>
      <c r="C4" s="8"/>
      <c r="D4" s="3"/>
    </row>
    <row r="5" spans="1:5" ht="15.75" customHeight="1" x14ac:dyDescent="0.25">
      <c r="A5" s="42" t="s">
        <v>0</v>
      </c>
      <c r="B5" s="52" t="str">
        <f>Pharmacy_Address1</f>
        <v>Auto Populates</v>
      </c>
      <c r="C5" s="8"/>
      <c r="D5" s="3"/>
    </row>
    <row r="6" spans="1:5" ht="15" customHeight="1" x14ac:dyDescent="0.25">
      <c r="A6" s="42" t="s">
        <v>1</v>
      </c>
      <c r="B6" s="52">
        <f>Contractor_Code</f>
        <v>0</v>
      </c>
      <c r="C6" s="8"/>
      <c r="D6" s="3"/>
    </row>
    <row r="7" spans="1:5" x14ac:dyDescent="0.25">
      <c r="A7" s="42" t="s">
        <v>293</v>
      </c>
      <c r="B7" s="53">
        <f>Date</f>
        <v>45817</v>
      </c>
      <c r="C7" s="8"/>
      <c r="D7" s="3"/>
    </row>
    <row r="8" spans="1:5" x14ac:dyDescent="0.25">
      <c r="A8" s="43"/>
      <c r="B8" s="44"/>
      <c r="C8" s="8"/>
      <c r="D8" s="3"/>
    </row>
    <row r="9" spans="1:5" x14ac:dyDescent="0.25">
      <c r="A9" s="159" t="s">
        <v>299</v>
      </c>
      <c r="B9" s="159"/>
      <c r="C9" s="8"/>
      <c r="D9" s="3"/>
    </row>
    <row r="10" spans="1:5" ht="18" customHeight="1" x14ac:dyDescent="0.25">
      <c r="A10" s="177" t="s">
        <v>300</v>
      </c>
      <c r="B10" s="178"/>
      <c r="C10" s="8"/>
      <c r="D10" s="3"/>
    </row>
    <row r="11" spans="1:5" x14ac:dyDescent="0.25">
      <c r="A11" s="141" t="s">
        <v>429</v>
      </c>
      <c r="B11" s="41">
        <v>0</v>
      </c>
      <c r="C11" s="8"/>
      <c r="D11" s="3"/>
    </row>
    <row r="12" spans="1:5" x14ac:dyDescent="0.25">
      <c r="A12" s="139" t="s">
        <v>303</v>
      </c>
      <c r="B12" s="45">
        <f>B11*0.28</f>
        <v>0</v>
      </c>
      <c r="C12" s="8"/>
      <c r="D12" s="3"/>
    </row>
    <row r="13" spans="1:5" ht="31.5" customHeight="1" thickBot="1" x14ac:dyDescent="0.3">
      <c r="A13" s="9"/>
      <c r="B13" s="4"/>
      <c r="C13" s="8"/>
      <c r="D13" s="3"/>
    </row>
    <row r="14" spans="1:5" ht="60.75" customHeight="1" thickBot="1" x14ac:dyDescent="0.3">
      <c r="A14" s="160" t="s">
        <v>469</v>
      </c>
      <c r="B14" s="161"/>
      <c r="C14" s="162"/>
      <c r="D14" s="114"/>
      <c r="E14" s="12"/>
    </row>
    <row r="15" spans="1:5" s="120" customFormat="1" ht="20.25" customHeight="1" thickBot="1" x14ac:dyDescent="0.3">
      <c r="A15" s="46" t="s">
        <v>7</v>
      </c>
      <c r="B15" s="47"/>
      <c r="C15" s="48"/>
      <c r="D15" s="115"/>
      <c r="E15" s="26"/>
    </row>
    <row r="16" spans="1:5" x14ac:dyDescent="0.25">
      <c r="A16" s="163" t="str">
        <f>'Cover Sheet'!B11</f>
        <v>Joe Bloggs</v>
      </c>
      <c r="B16" s="164"/>
      <c r="C16" s="165"/>
      <c r="D16" s="3"/>
    </row>
    <row r="17" spans="4:4" x14ac:dyDescent="0.25">
      <c r="D17" s="3"/>
    </row>
    <row r="18" spans="4:4" hidden="1" x14ac:dyDescent="0.25"/>
    <row r="19" spans="4:4" hidden="1" x14ac:dyDescent="0.25"/>
    <row r="20" spans="4:4" hidden="1" x14ac:dyDescent="0.25"/>
    <row r="21" spans="4:4" hidden="1" x14ac:dyDescent="0.25"/>
    <row r="22" spans="4:4" hidden="1" x14ac:dyDescent="0.25"/>
    <row r="23" spans="4:4" hidden="1" x14ac:dyDescent="0.25"/>
    <row r="24" spans="4:4" hidden="1" x14ac:dyDescent="0.25"/>
    <row r="25" spans="4:4" hidden="1" x14ac:dyDescent="0.25"/>
    <row r="26" spans="4:4" hidden="1" x14ac:dyDescent="0.25"/>
    <row r="27" spans="4:4" hidden="1" x14ac:dyDescent="0.25"/>
    <row r="28" spans="4:4" hidden="1" x14ac:dyDescent="0.25"/>
    <row r="29" spans="4:4" hidden="1" x14ac:dyDescent="0.25"/>
    <row r="30" spans="4:4" hidden="1" x14ac:dyDescent="0.25"/>
    <row r="31" spans="4:4" hidden="1" x14ac:dyDescent="0.25"/>
    <row r="32" spans="4:4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</sheetData>
  <sheetProtection algorithmName="SHA-512" hashValue="r/o1qI0GfD3bNGtzUnIxR6TeUTbH8NIKFWRBPf9HmOdeLcdpoqWnEwjLlrVgCZOz8aG8vOTOTT6Gx9bG/a4tJw==" saltValue="gPaRXZO7F+tMkWhaE/v+sQ==" spinCount="100000" sheet="1" selectLockedCells="1"/>
  <mergeCells count="5">
    <mergeCell ref="A10:B10"/>
    <mergeCell ref="A14:C14"/>
    <mergeCell ref="A16:C16"/>
    <mergeCell ref="A3:B3"/>
    <mergeCell ref="A9:B9"/>
  </mergeCells>
  <hyperlinks>
    <hyperlink ref="A1" location="CoverSheet!A1" display="Back to Cover Sheet" xr:uid="{E5E64288-02F9-4C46-B8C5-08C530146801}"/>
  </hyperlink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868F-A802-4E5E-AC90-D4B4092DF12D}">
  <sheetPr>
    <tabColor rgb="FFFFFF00"/>
  </sheetPr>
  <dimension ref="A1:XFC3597"/>
  <sheetViews>
    <sheetView showGridLines="0" topLeftCell="A3" zoomScale="98" zoomScaleNormal="98" workbookViewId="0">
      <selection activeCell="B13" sqref="B13"/>
    </sheetView>
  </sheetViews>
  <sheetFormatPr defaultColWidth="8.7109375" defaultRowHeight="15" customHeight="1" zeroHeight="1" x14ac:dyDescent="0.25"/>
  <cols>
    <col min="1" max="1" width="54.7109375" customWidth="1"/>
    <col min="2" max="2" width="28.42578125" customWidth="1"/>
    <col min="3" max="3" width="41.7109375" customWidth="1"/>
    <col min="4" max="4" width="43.140625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</row>
    <row r="2" spans="1:4" ht="15.75" hidden="1" thickBot="1" x14ac:dyDescent="0.3"/>
    <row r="3" spans="1:4" ht="76.5" customHeight="1" x14ac:dyDescent="0.25">
      <c r="A3" s="179" t="s">
        <v>386</v>
      </c>
      <c r="B3" s="180"/>
      <c r="C3" s="10"/>
      <c r="D3" s="116" t="s">
        <v>461</v>
      </c>
    </row>
    <row r="4" spans="1:4" ht="15.75" x14ac:dyDescent="0.25">
      <c r="A4" s="181" t="s">
        <v>472</v>
      </c>
      <c r="B4" s="181"/>
      <c r="C4" s="181"/>
    </row>
    <row r="5" spans="1:4" x14ac:dyDescent="0.25">
      <c r="A5" s="42" t="s">
        <v>285</v>
      </c>
      <c r="B5" s="52" t="str">
        <f>'Cover Sheet'!B9</f>
        <v>May</v>
      </c>
      <c r="C5" s="8"/>
    </row>
    <row r="6" spans="1:4" ht="15.75" customHeight="1" x14ac:dyDescent="0.25">
      <c r="A6" s="42" t="s">
        <v>0</v>
      </c>
      <c r="B6" s="52" t="str">
        <f>Pharmacy_Address1</f>
        <v>Auto Populates</v>
      </c>
      <c r="C6" s="8"/>
    </row>
    <row r="7" spans="1:4" ht="15" customHeight="1" x14ac:dyDescent="0.25">
      <c r="A7" s="42" t="s">
        <v>1</v>
      </c>
      <c r="B7" s="52">
        <f>Contractor_Code</f>
        <v>0</v>
      </c>
      <c r="C7" s="8"/>
    </row>
    <row r="8" spans="1:4" x14ac:dyDescent="0.25">
      <c r="A8" s="42" t="s">
        <v>293</v>
      </c>
      <c r="B8" s="53">
        <f>Date</f>
        <v>45817</v>
      </c>
      <c r="C8" s="8"/>
    </row>
    <row r="9" spans="1:4" x14ac:dyDescent="0.25">
      <c r="A9" s="43"/>
      <c r="B9" s="44"/>
      <c r="C9" s="8"/>
    </row>
    <row r="10" spans="1:4" x14ac:dyDescent="0.25">
      <c r="A10" s="42" t="s">
        <v>374</v>
      </c>
      <c r="B10" s="148"/>
      <c r="C10" s="151" t="s">
        <v>343</v>
      </c>
    </row>
    <row r="11" spans="1:4" x14ac:dyDescent="0.25">
      <c r="A11" s="9"/>
      <c r="B11" s="4"/>
      <c r="C11" s="66"/>
    </row>
    <row r="12" spans="1:4" x14ac:dyDescent="0.25">
      <c r="A12" s="43" t="s">
        <v>387</v>
      </c>
      <c r="B12" s="4"/>
      <c r="C12" s="66"/>
    </row>
    <row r="13" spans="1:4" x14ac:dyDescent="0.25">
      <c r="A13" s="68" t="s">
        <v>388</v>
      </c>
      <c r="B13" s="113">
        <v>0</v>
      </c>
      <c r="C13" s="8"/>
    </row>
    <row r="14" spans="1:4" x14ac:dyDescent="0.25">
      <c r="A14" s="71" t="s">
        <v>401</v>
      </c>
      <c r="B14" s="113">
        <v>0</v>
      </c>
      <c r="C14" s="8"/>
    </row>
    <row r="15" spans="1:4" x14ac:dyDescent="0.25">
      <c r="A15" s="71" t="s">
        <v>389</v>
      </c>
      <c r="B15" s="113">
        <v>0</v>
      </c>
      <c r="C15" s="8"/>
    </row>
    <row r="16" spans="1:4" x14ac:dyDescent="0.25">
      <c r="A16" s="71" t="s">
        <v>390</v>
      </c>
      <c r="B16" s="73">
        <f>(B13*60)+(B14*80)+(B15*95)</f>
        <v>0</v>
      </c>
      <c r="C16" s="8"/>
    </row>
    <row r="17" spans="1:3" x14ac:dyDescent="0.25">
      <c r="A17" s="9"/>
      <c r="B17" s="4"/>
      <c r="C17" s="66"/>
    </row>
    <row r="18" spans="1:3" x14ac:dyDescent="0.25">
      <c r="A18" s="43" t="s">
        <v>391</v>
      </c>
      <c r="B18" s="4"/>
      <c r="C18" s="66"/>
    </row>
    <row r="19" spans="1:3" x14ac:dyDescent="0.25">
      <c r="A19" s="68" t="s">
        <v>394</v>
      </c>
      <c r="B19" s="113">
        <v>0</v>
      </c>
      <c r="C19" s="8"/>
    </row>
    <row r="20" spans="1:3" x14ac:dyDescent="0.25">
      <c r="A20" s="71" t="s">
        <v>402</v>
      </c>
      <c r="B20" s="113">
        <v>0</v>
      </c>
      <c r="C20" s="8"/>
    </row>
    <row r="21" spans="1:3" x14ac:dyDescent="0.25">
      <c r="A21" s="71" t="s">
        <v>395</v>
      </c>
      <c r="B21" s="113">
        <v>0</v>
      </c>
      <c r="C21" s="8"/>
    </row>
    <row r="22" spans="1:3" x14ac:dyDescent="0.25">
      <c r="A22" s="71" t="s">
        <v>400</v>
      </c>
      <c r="B22" s="73">
        <f>(B19*60)+(B20*80)+(B21*95)</f>
        <v>0</v>
      </c>
      <c r="C22" s="8"/>
    </row>
    <row r="23" spans="1:3" x14ac:dyDescent="0.25">
      <c r="A23" s="9"/>
      <c r="B23" s="4"/>
      <c r="C23" s="8"/>
    </row>
    <row r="24" spans="1:3" x14ac:dyDescent="0.25">
      <c r="A24" s="43" t="s">
        <v>392</v>
      </c>
      <c r="B24" s="4"/>
      <c r="C24" s="66"/>
    </row>
    <row r="25" spans="1:3" x14ac:dyDescent="0.25">
      <c r="A25" s="68" t="s">
        <v>396</v>
      </c>
      <c r="B25" s="113">
        <v>0</v>
      </c>
      <c r="C25" s="8"/>
    </row>
    <row r="26" spans="1:3" x14ac:dyDescent="0.25">
      <c r="A26" s="71" t="s">
        <v>403</v>
      </c>
      <c r="B26" s="113">
        <v>0</v>
      </c>
      <c r="C26" s="8"/>
    </row>
    <row r="27" spans="1:3" x14ac:dyDescent="0.25">
      <c r="A27" s="71" t="s">
        <v>397</v>
      </c>
      <c r="B27" s="113">
        <v>0</v>
      </c>
      <c r="C27" s="8"/>
    </row>
    <row r="28" spans="1:3" x14ac:dyDescent="0.25">
      <c r="A28" s="71" t="s">
        <v>405</v>
      </c>
      <c r="B28" s="73">
        <f>(B25*60)+(B26*80)+(B27*95)</f>
        <v>0</v>
      </c>
      <c r="C28" s="8"/>
    </row>
    <row r="29" spans="1:3" x14ac:dyDescent="0.25">
      <c r="A29" s="9"/>
      <c r="B29" s="4"/>
      <c r="C29" s="8"/>
    </row>
    <row r="30" spans="1:3" x14ac:dyDescent="0.25">
      <c r="A30" s="43" t="s">
        <v>393</v>
      </c>
      <c r="B30" s="4"/>
      <c r="C30" s="66"/>
    </row>
    <row r="31" spans="1:3" x14ac:dyDescent="0.25">
      <c r="A31" s="68" t="s">
        <v>398</v>
      </c>
      <c r="B31" s="113">
        <v>0</v>
      </c>
      <c r="C31" s="8"/>
    </row>
    <row r="32" spans="1:3" x14ac:dyDescent="0.25">
      <c r="A32" s="71" t="s">
        <v>404</v>
      </c>
      <c r="B32" s="113">
        <v>0</v>
      </c>
      <c r="C32" s="8"/>
    </row>
    <row r="33" spans="1:5" x14ac:dyDescent="0.25">
      <c r="A33" s="71" t="s">
        <v>399</v>
      </c>
      <c r="B33" s="113">
        <v>0</v>
      </c>
      <c r="C33" s="8"/>
    </row>
    <row r="34" spans="1:5" x14ac:dyDescent="0.25">
      <c r="A34" s="71" t="s">
        <v>406</v>
      </c>
      <c r="B34" s="73">
        <f>(B31*60)+(B32*80)+(B33*95)</f>
        <v>0</v>
      </c>
      <c r="C34" s="8"/>
    </row>
    <row r="35" spans="1:5" x14ac:dyDescent="0.25">
      <c r="A35" s="9"/>
      <c r="B35" s="4"/>
      <c r="C35" s="8"/>
    </row>
    <row r="36" spans="1:5" x14ac:dyDescent="0.25">
      <c r="A36" s="64"/>
      <c r="B36" s="64"/>
      <c r="C36" s="8"/>
    </row>
    <row r="37" spans="1:5" x14ac:dyDescent="0.25">
      <c r="A37" s="70" t="s">
        <v>407</v>
      </c>
      <c r="B37" s="73">
        <f>B10+B16+B22+B28+B34</f>
        <v>0</v>
      </c>
      <c r="C37" s="8"/>
    </row>
    <row r="38" spans="1:5" ht="17.25" customHeight="1" thickBot="1" x14ac:dyDescent="0.3">
      <c r="A38" s="69"/>
      <c r="B38" s="64"/>
      <c r="C38" s="8"/>
      <c r="D38" s="140"/>
    </row>
    <row r="39" spans="1:5" ht="94.5" customHeight="1" thickBot="1" x14ac:dyDescent="0.3">
      <c r="A39" s="160" t="s">
        <v>466</v>
      </c>
      <c r="B39" s="161"/>
      <c r="C39" s="162"/>
      <c r="D39" s="12"/>
      <c r="E39" s="12"/>
    </row>
    <row r="40" spans="1:5" s="120" customFormat="1" ht="20.25" customHeight="1" thickBot="1" x14ac:dyDescent="0.3">
      <c r="A40" s="46" t="s">
        <v>7</v>
      </c>
      <c r="B40" s="47"/>
      <c r="C40" s="48"/>
      <c r="D40" s="26"/>
      <c r="E40" s="26"/>
    </row>
    <row r="41" spans="1:5" x14ac:dyDescent="0.25">
      <c r="A41" s="163" t="str">
        <f>'Cover Sheet'!B11</f>
        <v>Joe Bloggs</v>
      </c>
      <c r="B41" s="164"/>
      <c r="C41" s="165"/>
    </row>
    <row r="42" spans="1:5" x14ac:dyDescent="0.25"/>
    <row r="43" spans="1:5" hidden="1" x14ac:dyDescent="0.25"/>
    <row r="44" spans="1:5" hidden="1" x14ac:dyDescent="0.25"/>
    <row r="45" spans="1:5" hidden="1" x14ac:dyDescent="0.25"/>
    <row r="46" spans="1:5" hidden="1" x14ac:dyDescent="0.25"/>
    <row r="47" spans="1:5" hidden="1" x14ac:dyDescent="0.25"/>
    <row r="48" spans="1:5" hidden="1" x14ac:dyDescent="0.25"/>
    <row r="49" spans="1:1" hidden="1" x14ac:dyDescent="0.25"/>
    <row r="50" spans="1:1" hidden="1" x14ac:dyDescent="0.25"/>
    <row r="51" spans="1:1" hidden="1" x14ac:dyDescent="0.25"/>
    <row r="52" spans="1:1" hidden="1" x14ac:dyDescent="0.25"/>
    <row r="53" spans="1:1" hidden="1" x14ac:dyDescent="0.25"/>
    <row r="54" spans="1:1" hidden="1" x14ac:dyDescent="0.25"/>
    <row r="55" spans="1:1" hidden="1" x14ac:dyDescent="0.25"/>
    <row r="56" spans="1:1" hidden="1" x14ac:dyDescent="0.25"/>
    <row r="57" spans="1:1" hidden="1" x14ac:dyDescent="0.25">
      <c r="A57" t="s">
        <v>383</v>
      </c>
    </row>
    <row r="58" spans="1:1" hidden="1" x14ac:dyDescent="0.25">
      <c r="A58" t="s">
        <v>384</v>
      </c>
    </row>
    <row r="59" spans="1:1" hidden="1" x14ac:dyDescent="0.25">
      <c r="A59" t="s">
        <v>385</v>
      </c>
    </row>
    <row r="60" spans="1:1" hidden="1" x14ac:dyDescent="0.25"/>
    <row r="61" spans="1:1" hidden="1" x14ac:dyDescent="0.25"/>
    <row r="62" spans="1:1" hidden="1" x14ac:dyDescent="0.25"/>
    <row r="63" spans="1:1" hidden="1" x14ac:dyDescent="0.25"/>
    <row r="64" spans="1: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t="15" customHeight="1" x14ac:dyDescent="0.25"/>
    <row r="3597" customFormat="1" ht="15" customHeight="1" x14ac:dyDescent="0.25"/>
  </sheetData>
  <sheetProtection selectLockedCells="1"/>
  <mergeCells count="4">
    <mergeCell ref="A3:B3"/>
    <mergeCell ref="A39:C39"/>
    <mergeCell ref="A41:C41"/>
    <mergeCell ref="A4:C4"/>
  </mergeCells>
  <hyperlinks>
    <hyperlink ref="A1" location="CoverSheet!A1" display="Back to Cover Sheet" xr:uid="{B570B0A4-D3AA-4D89-8E8C-4816D24E688E}"/>
  </hyperlink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592C-C635-41B9-89F9-C2799A4B8BF0}">
  <sheetPr>
    <tabColor rgb="FFFFFF00"/>
  </sheetPr>
  <dimension ref="A1:XFC3577"/>
  <sheetViews>
    <sheetView showGridLines="0" topLeftCell="A3" zoomScaleNormal="100" workbookViewId="0">
      <selection activeCell="D10" sqref="D10"/>
    </sheetView>
  </sheetViews>
  <sheetFormatPr defaultColWidth="8.7109375" defaultRowHeight="15" customHeight="1" zeroHeight="1" x14ac:dyDescent="0.25"/>
  <cols>
    <col min="1" max="1" width="69.7109375" customWidth="1"/>
    <col min="2" max="2" width="31.85546875" customWidth="1"/>
    <col min="3" max="3" width="36.7109375" customWidth="1"/>
    <col min="4" max="4" width="45.42578125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</row>
    <row r="2" spans="1:4" ht="15.75" hidden="1" thickBot="1" x14ac:dyDescent="0.3"/>
    <row r="3" spans="1:4" ht="76.5" customHeight="1" x14ac:dyDescent="0.25">
      <c r="A3" s="157" t="s">
        <v>373</v>
      </c>
      <c r="B3" s="158"/>
      <c r="C3" s="10"/>
      <c r="D3" s="117" t="s">
        <v>461</v>
      </c>
    </row>
    <row r="4" spans="1:4" ht="15.75" customHeight="1" x14ac:dyDescent="0.25">
      <c r="A4" s="42" t="s">
        <v>285</v>
      </c>
      <c r="B4" s="52" t="str">
        <f>'Cover Sheet'!B9</f>
        <v>May</v>
      </c>
      <c r="C4" s="8"/>
      <c r="D4" s="3"/>
    </row>
    <row r="5" spans="1:4" ht="15.75" customHeight="1" x14ac:dyDescent="0.25">
      <c r="A5" s="42" t="s">
        <v>0</v>
      </c>
      <c r="B5" s="52" t="str">
        <f>Pharmacy_Address1</f>
        <v>Auto Populates</v>
      </c>
      <c r="C5" s="8"/>
      <c r="D5" s="3"/>
    </row>
    <row r="6" spans="1:4" ht="15" customHeight="1" x14ac:dyDescent="0.25">
      <c r="A6" s="42" t="s">
        <v>1</v>
      </c>
      <c r="B6" s="52">
        <f>Contractor_Code</f>
        <v>0</v>
      </c>
      <c r="C6" s="8"/>
      <c r="D6" s="3"/>
    </row>
    <row r="7" spans="1:4" x14ac:dyDescent="0.25">
      <c r="A7" s="42" t="s">
        <v>293</v>
      </c>
      <c r="B7" s="53">
        <f>Date</f>
        <v>45817</v>
      </c>
      <c r="C7" s="8"/>
      <c r="D7" s="3"/>
    </row>
    <row r="8" spans="1:4" x14ac:dyDescent="0.25">
      <c r="A8" s="43"/>
      <c r="B8" s="44"/>
      <c r="C8" s="8"/>
      <c r="D8" s="3"/>
    </row>
    <row r="9" spans="1:4" ht="18" customHeight="1" x14ac:dyDescent="0.25">
      <c r="A9" s="43" t="s">
        <v>374</v>
      </c>
      <c r="B9" s="4"/>
      <c r="C9" s="8"/>
      <c r="D9" s="3"/>
    </row>
    <row r="10" spans="1:4" x14ac:dyDescent="0.25">
      <c r="A10" s="42" t="s">
        <v>375</v>
      </c>
      <c r="B10" s="148"/>
      <c r="C10" s="151" t="s">
        <v>295</v>
      </c>
      <c r="D10" s="3"/>
    </row>
    <row r="11" spans="1:4" ht="20.25" customHeight="1" x14ac:dyDescent="0.25">
      <c r="A11" s="9"/>
      <c r="B11" s="4"/>
      <c r="C11" s="8"/>
      <c r="D11" s="3"/>
    </row>
    <row r="12" spans="1:4" x14ac:dyDescent="0.25">
      <c r="A12" s="159" t="s">
        <v>358</v>
      </c>
      <c r="B12" s="159"/>
      <c r="C12" s="8"/>
      <c r="D12" s="3"/>
    </row>
    <row r="13" spans="1:4" x14ac:dyDescent="0.25">
      <c r="A13" s="68" t="s">
        <v>376</v>
      </c>
      <c r="B13" s="113">
        <v>0</v>
      </c>
      <c r="C13" s="8"/>
      <c r="D13" s="3"/>
    </row>
    <row r="14" spans="1:4" x14ac:dyDescent="0.25">
      <c r="A14" s="70" t="s">
        <v>378</v>
      </c>
      <c r="B14" s="73">
        <f>B13*25</f>
        <v>0</v>
      </c>
      <c r="C14" s="8"/>
      <c r="D14" s="3"/>
    </row>
    <row r="15" spans="1:4" x14ac:dyDescent="0.25">
      <c r="A15" s="44"/>
      <c r="B15" s="64"/>
      <c r="C15" s="8"/>
      <c r="D15" s="3"/>
    </row>
    <row r="16" spans="1:4" x14ac:dyDescent="0.25">
      <c r="A16" s="70" t="s">
        <v>377</v>
      </c>
      <c r="B16" s="113">
        <v>0</v>
      </c>
      <c r="C16" s="8"/>
      <c r="D16" s="3"/>
    </row>
    <row r="17" spans="1:5" ht="17.25" customHeight="1" x14ac:dyDescent="0.25">
      <c r="A17" s="70" t="s">
        <v>378</v>
      </c>
      <c r="B17" s="73">
        <f>B16*5</f>
        <v>0</v>
      </c>
      <c r="C17" s="8"/>
      <c r="D17" s="67"/>
    </row>
    <row r="18" spans="1:5" ht="17.25" customHeight="1" x14ac:dyDescent="0.25">
      <c r="A18" s="69"/>
      <c r="B18" s="64"/>
      <c r="C18" s="8"/>
      <c r="D18" s="67"/>
    </row>
    <row r="19" spans="1:5" x14ac:dyDescent="0.25">
      <c r="A19" s="139" t="s">
        <v>379</v>
      </c>
      <c r="B19" s="45">
        <f>B10+B14+B17</f>
        <v>0</v>
      </c>
      <c r="C19" s="8"/>
      <c r="D19" s="3"/>
    </row>
    <row r="20" spans="1:5" ht="31.5" customHeight="1" thickBot="1" x14ac:dyDescent="0.3">
      <c r="A20" s="9"/>
      <c r="B20" s="4"/>
      <c r="C20" s="8"/>
      <c r="D20" s="3"/>
    </row>
    <row r="21" spans="1:5" ht="48" customHeight="1" thickBot="1" x14ac:dyDescent="0.3">
      <c r="A21" s="160" t="s">
        <v>470</v>
      </c>
      <c r="B21" s="161"/>
      <c r="C21" s="162"/>
      <c r="D21" s="114"/>
      <c r="E21" s="12"/>
    </row>
    <row r="22" spans="1:5" s="120" customFormat="1" ht="20.25" customHeight="1" thickBot="1" x14ac:dyDescent="0.3">
      <c r="A22" s="46" t="s">
        <v>7</v>
      </c>
      <c r="B22" s="47"/>
      <c r="C22" s="48"/>
      <c r="D22" s="115"/>
      <c r="E22" s="26"/>
    </row>
    <row r="23" spans="1:5" x14ac:dyDescent="0.25">
      <c r="A23" s="163" t="str">
        <f>'Cover Sheet'!B11</f>
        <v>Joe Bloggs</v>
      </c>
      <c r="B23" s="164"/>
      <c r="C23" s="165"/>
    </row>
    <row r="24" spans="1:5" x14ac:dyDescent="0.25"/>
    <row r="25" spans="1:5" hidden="1" x14ac:dyDescent="0.25"/>
    <row r="26" spans="1:5" hidden="1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</sheetData>
  <sheetProtection sheet="1" selectLockedCells="1"/>
  <mergeCells count="4">
    <mergeCell ref="A3:B3"/>
    <mergeCell ref="A12:B12"/>
    <mergeCell ref="A21:C21"/>
    <mergeCell ref="A23:C23"/>
  </mergeCells>
  <hyperlinks>
    <hyperlink ref="A1" location="CoverSheet!A1" display="Back to Cover Sheet" xr:uid="{5BB48210-2E55-4BFD-B07E-6CB16F5DAA29}"/>
  </hyperlink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5EEA-BB01-4120-AADA-FD7D8A784D42}">
  <sheetPr>
    <tabColor rgb="FFFFFF00"/>
  </sheetPr>
  <dimension ref="A1:XFC3575"/>
  <sheetViews>
    <sheetView showGridLines="0" topLeftCell="A3" zoomScaleNormal="100" workbookViewId="0">
      <selection activeCell="C10" sqref="C10"/>
    </sheetView>
  </sheetViews>
  <sheetFormatPr defaultColWidth="8.7109375" defaultRowHeight="15" customHeight="1" zeroHeight="1" x14ac:dyDescent="0.25"/>
  <cols>
    <col min="1" max="1" width="66" customWidth="1"/>
    <col min="2" max="2" width="27.28515625" customWidth="1"/>
    <col min="3" max="3" width="36.7109375" customWidth="1"/>
    <col min="4" max="4" width="51" style="3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  <c r="D1"/>
    </row>
    <row r="2" spans="1:4" ht="15.75" hidden="1" thickBot="1" x14ac:dyDescent="0.3">
      <c r="D2"/>
    </row>
    <row r="3" spans="1:4" ht="76.5" customHeight="1" x14ac:dyDescent="0.25">
      <c r="A3" s="157" t="s">
        <v>302</v>
      </c>
      <c r="B3" s="158"/>
      <c r="C3" s="10"/>
      <c r="D3" s="117" t="s">
        <v>461</v>
      </c>
    </row>
    <row r="4" spans="1:4" ht="15.75" customHeight="1" x14ac:dyDescent="0.25">
      <c r="A4" s="42" t="s">
        <v>285</v>
      </c>
      <c r="B4" s="52" t="str">
        <f>'Cover Sheet'!B9</f>
        <v>May</v>
      </c>
      <c r="C4" s="8"/>
    </row>
    <row r="5" spans="1:4" ht="15.75" customHeight="1" x14ac:dyDescent="0.25">
      <c r="A5" s="42" t="s">
        <v>0</v>
      </c>
      <c r="B5" s="52" t="str">
        <f>Pharmacy_Address1</f>
        <v>Auto Populates</v>
      </c>
      <c r="C5" s="8"/>
    </row>
    <row r="6" spans="1:4" ht="15" customHeight="1" x14ac:dyDescent="0.25">
      <c r="A6" s="42" t="s">
        <v>1</v>
      </c>
      <c r="B6" s="52">
        <f>Contractor_Code</f>
        <v>0</v>
      </c>
      <c r="C6" s="8"/>
    </row>
    <row r="7" spans="1:4" x14ac:dyDescent="0.25">
      <c r="A7" s="42" t="s">
        <v>293</v>
      </c>
      <c r="B7" s="53">
        <f>Date</f>
        <v>45817</v>
      </c>
      <c r="C7" s="8"/>
    </row>
    <row r="8" spans="1:4" x14ac:dyDescent="0.25">
      <c r="A8" s="43"/>
      <c r="B8" s="44"/>
      <c r="C8" s="8"/>
    </row>
    <row r="9" spans="1:4" ht="18" customHeight="1" x14ac:dyDescent="0.25">
      <c r="A9" s="43" t="s">
        <v>432</v>
      </c>
      <c r="B9" s="4"/>
      <c r="C9" s="8"/>
    </row>
    <row r="10" spans="1:4" x14ac:dyDescent="0.25">
      <c r="A10" s="42" t="s">
        <v>433</v>
      </c>
      <c r="B10" s="146"/>
      <c r="C10" s="151" t="s">
        <v>295</v>
      </c>
    </row>
    <row r="11" spans="1:4" x14ac:dyDescent="0.25">
      <c r="A11" s="9"/>
      <c r="B11" s="4"/>
      <c r="C11" s="8"/>
    </row>
    <row r="12" spans="1:4" x14ac:dyDescent="0.25">
      <c r="A12" s="159" t="s">
        <v>297</v>
      </c>
      <c r="B12" s="159"/>
      <c r="C12" s="8"/>
    </row>
    <row r="13" spans="1:4" ht="18" customHeight="1" x14ac:dyDescent="0.25">
      <c r="A13" s="177" t="s">
        <v>286</v>
      </c>
      <c r="B13" s="178"/>
      <c r="C13" s="8"/>
    </row>
    <row r="14" spans="1:4" x14ac:dyDescent="0.25">
      <c r="A14" s="141" t="s">
        <v>287</v>
      </c>
      <c r="B14" s="41">
        <v>0</v>
      </c>
      <c r="C14" s="8"/>
    </row>
    <row r="15" spans="1:4" x14ac:dyDescent="0.25">
      <c r="A15" s="139" t="s">
        <v>9</v>
      </c>
      <c r="B15" s="45">
        <f>B14*25</f>
        <v>0</v>
      </c>
      <c r="C15" s="8"/>
    </row>
    <row r="16" spans="1:4" x14ac:dyDescent="0.25">
      <c r="A16" s="9"/>
      <c r="B16" s="4"/>
      <c r="C16" s="8"/>
    </row>
    <row r="17" spans="1:5" ht="18" customHeight="1" x14ac:dyDescent="0.25">
      <c r="A17" s="139" t="s">
        <v>304</v>
      </c>
      <c r="B17" s="45">
        <f>B10+B15</f>
        <v>0</v>
      </c>
      <c r="C17" s="8"/>
    </row>
    <row r="18" spans="1:5" ht="15.75" thickBot="1" x14ac:dyDescent="0.3">
      <c r="A18" s="9"/>
      <c r="B18" s="4"/>
      <c r="C18" s="8"/>
    </row>
    <row r="19" spans="1:5" ht="59.25" customHeight="1" thickBot="1" x14ac:dyDescent="0.3">
      <c r="A19" s="160" t="s">
        <v>467</v>
      </c>
      <c r="B19" s="161"/>
      <c r="C19" s="162"/>
      <c r="D19" s="114"/>
      <c r="E19" s="12"/>
    </row>
    <row r="20" spans="1:5" s="120" customFormat="1" ht="20.25" customHeight="1" thickBot="1" x14ac:dyDescent="0.3">
      <c r="A20" s="46" t="s">
        <v>7</v>
      </c>
      <c r="B20" s="47"/>
      <c r="C20" s="48"/>
      <c r="D20" s="115"/>
      <c r="E20" s="26"/>
    </row>
    <row r="21" spans="1:5" x14ac:dyDescent="0.25">
      <c r="A21" s="163" t="str">
        <f>'Cover Sheet'!B11</f>
        <v>Joe Bloggs</v>
      </c>
      <c r="B21" s="164"/>
      <c r="C21" s="165"/>
    </row>
    <row r="22" spans="1:5" x14ac:dyDescent="0.25"/>
    <row r="23" spans="1:5" hidden="1" x14ac:dyDescent="0.25"/>
    <row r="24" spans="1:5" hidden="1" x14ac:dyDescent="0.25"/>
    <row r="25" spans="1:5" hidden="1" x14ac:dyDescent="0.25"/>
    <row r="26" spans="1:5" hidden="1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</sheetData>
  <sheetProtection selectLockedCells="1"/>
  <mergeCells count="5">
    <mergeCell ref="A13:B13"/>
    <mergeCell ref="A19:C19"/>
    <mergeCell ref="A21:C21"/>
    <mergeCell ref="A12:B12"/>
    <mergeCell ref="A3:B3"/>
  </mergeCells>
  <hyperlinks>
    <hyperlink ref="A1" location="CoverSheet!A1" display="Back to Cover Sheet" xr:uid="{442564B3-D0EB-4151-93E5-0A47B2C2ECAC}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Cover Sheet</vt:lpstr>
      <vt:lpstr>Needle Exchange</vt:lpstr>
      <vt:lpstr>Vaccinations</vt:lpstr>
      <vt:lpstr>Collection &amp; Delivery</vt:lpstr>
      <vt:lpstr>Palliative Care</vt:lpstr>
      <vt:lpstr>MDS</vt:lpstr>
      <vt:lpstr>Advice to Care Homes</vt:lpstr>
      <vt:lpstr>Care at Home</vt:lpstr>
      <vt:lpstr>Clozapine</vt:lpstr>
      <vt:lpstr>OST Service</vt:lpstr>
      <vt:lpstr>Other Services -Office Use Only</vt:lpstr>
      <vt:lpstr>Transfer sheet-Office Use Only</vt:lpstr>
      <vt:lpstr>PharmacyLookup</vt:lpstr>
      <vt:lpstr>Contractor_Code</vt:lpstr>
      <vt:lpstr>Date</vt:lpstr>
      <vt:lpstr>Pharmacy_Address1</vt:lpstr>
      <vt:lpstr>Pharmacy_Address2</vt:lpstr>
      <vt:lpstr>Pharmacy_Address4</vt:lpstr>
      <vt:lpstr>Pharmacy_Name</vt:lpstr>
      <vt:lpstr>'Cover Sheet'!Print_Area</vt:lpstr>
      <vt:lpstr>Signatory</vt:lpstr>
    </vt:vector>
  </TitlesOfParts>
  <Company>NHSG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w7x64woff</dc:creator>
  <cp:lastModifiedBy>Nicola Berry (NHS Highland)</cp:lastModifiedBy>
  <cp:lastPrinted>2023-11-06T13:58:20Z</cp:lastPrinted>
  <dcterms:created xsi:type="dcterms:W3CDTF">2019-01-14T14:46:37Z</dcterms:created>
  <dcterms:modified xsi:type="dcterms:W3CDTF">2025-09-18T08:04:51Z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200942-dd40-4530-96b6-ebe359e8009d_Enabled">
    <vt:lpwstr>true</vt:lpwstr>
  </property>
  <property fmtid="{D5CDD505-2E9C-101B-9397-08002B2CF9AE}" pid="3" name="MSIP_Label_a4200942-dd40-4530-96b6-ebe359e8009d_SetDate">
    <vt:lpwstr>2024-04-17T08:32:50Z</vt:lpwstr>
  </property>
  <property fmtid="{D5CDD505-2E9C-101B-9397-08002B2CF9AE}" pid="4" name="MSIP_Label_a4200942-dd40-4530-96b6-ebe359e8009d_Method">
    <vt:lpwstr>Privileged</vt:lpwstr>
  </property>
  <property fmtid="{D5CDD505-2E9C-101B-9397-08002B2CF9AE}" pid="5" name="MSIP_Label_a4200942-dd40-4530-96b6-ebe359e8009d_Name">
    <vt:lpwstr>a4200942-dd40-4530-96b6-ebe359e8009d</vt:lpwstr>
  </property>
  <property fmtid="{D5CDD505-2E9C-101B-9397-08002B2CF9AE}" pid="6" name="MSIP_Label_a4200942-dd40-4530-96b6-ebe359e8009d_SiteId">
    <vt:lpwstr>953b0f83-1ce6-45c3-82c9-1d847e372339</vt:lpwstr>
  </property>
  <property fmtid="{D5CDD505-2E9C-101B-9397-08002B2CF9AE}" pid="7" name="MSIP_Label_a4200942-dd40-4530-96b6-ebe359e8009d_ActionId">
    <vt:lpwstr>53aef3b7-c0af-4c3b-806c-1fad96f4a585</vt:lpwstr>
  </property>
  <property fmtid="{D5CDD505-2E9C-101B-9397-08002B2CF9AE}" pid="8" name="MSIP_Label_a4200942-dd40-4530-96b6-ebe359e8009d_ContentBits">
    <vt:lpwstr>0</vt:lpwstr>
  </property>
</Properties>
</file>